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defaultThemeVersion="124226"/>
  <xr:revisionPtr revIDLastSave="0" documentId="13_ncr:1_{BBF0DC09-9E8C-417C-A51E-7D986BD2A683}" xr6:coauthVersionLast="47" xr6:coauthVersionMax="47" xr10:uidLastSave="{00000000-0000-0000-0000-000000000000}"/>
  <bookViews>
    <workbookView xWindow="-120" yWindow="-120" windowWidth="20730" windowHeight="11040" tabRatio="771" activeTab="1" xr2:uid="{00000000-000D-0000-FFFF-FFFF00000000}"/>
  </bookViews>
  <sheets>
    <sheet name="COST SUMMARY" sheetId="28" r:id="rId1"/>
    <sheet name="BASE BID" sheetId="24" r:id="rId2"/>
    <sheet name="ALTERNATE #1" sheetId="26" r:id="rId3"/>
    <sheet name="ALTERNATE #2" sheetId="27" r:id="rId4"/>
    <sheet name="UJ" sheetId="13" state="hidden" r:id="rId5"/>
    <sheet name="DETAIL (2)" sheetId="12" state="hidden" r:id="rId6"/>
  </sheets>
  <definedNames>
    <definedName name="_xlnm._FilterDatabase" localSheetId="2" hidden="1">'ALTERNATE #1'!$A$15:$DCU$30</definedName>
    <definedName name="_xlnm._FilterDatabase" localSheetId="3" hidden="1">'ALTERNATE #2'!$A$15:$DCU$31</definedName>
    <definedName name="_xlnm._FilterDatabase" localSheetId="1" hidden="1">'BASE BID'!$A$47:$DCU$144</definedName>
    <definedName name="_xlnm._FilterDatabase" localSheetId="0" hidden="1">'COST SUMMARY'!#REF!</definedName>
    <definedName name="_xlnm.Print_Area" localSheetId="2">'ALTERNATE #1'!$A$1:$Q$31</definedName>
    <definedName name="_xlnm.Print_Area" localSheetId="3">'ALTERNATE #2'!$A$1:$Q$32</definedName>
    <definedName name="_xlnm.Print_Area" localSheetId="1">'BASE BID'!$A$1:$Q$145</definedName>
    <definedName name="_xlnm.Print_Area" localSheetId="0">'COST SUMMARY'!$A$1:$L$11</definedName>
    <definedName name="_xlnm.Print_Area" localSheetId="5">'DETAIL (2)'!$A$1:$F$20</definedName>
    <definedName name="_xlnm.Print_Area" localSheetId="4">UJ!$A$1:$I$31</definedName>
    <definedName name="_xlnm.Print_Titles" localSheetId="2">'ALTERNATE #1'!$1:$5</definedName>
    <definedName name="_xlnm.Print_Titles" localSheetId="3">'ALTERNATE #2'!$1:$5</definedName>
    <definedName name="_xlnm.Print_Titles" localSheetId="1">'BASE BID'!$1:$5</definedName>
    <definedName name="_xlnm.Print_Titles" localSheetId="0">'COST SUMMARY'!$1:$4</definedName>
    <definedName name="_xlnm.Print_Titles" localSheetId="5">'DETAIL (2)'!$1:$7</definedName>
    <definedName name="_xlnm.Print_Titles" localSheetId="4">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8" l="1"/>
  <c r="F8" i="28"/>
  <c r="N22" i="27" l="1"/>
  <c r="J22" i="27"/>
  <c r="L22" i="27" s="1"/>
  <c r="O22" i="27" s="1"/>
  <c r="N20" i="27"/>
  <c r="J20" i="27"/>
  <c r="L20" i="27" s="1"/>
  <c r="O20" i="27" s="1"/>
  <c r="N19" i="27"/>
  <c r="J19" i="27"/>
  <c r="L19" i="27" s="1"/>
  <c r="A20" i="27"/>
  <c r="A22" i="27" s="1"/>
  <c r="A21" i="27"/>
  <c r="A23" i="27"/>
  <c r="A19" i="27"/>
  <c r="A20" i="26"/>
  <c r="A21" i="26"/>
  <c r="A19" i="26"/>
  <c r="N21" i="26"/>
  <c r="J21" i="26"/>
  <c r="L21" i="26" s="1"/>
  <c r="O21" i="26" s="1"/>
  <c r="N19" i="26"/>
  <c r="J19" i="26"/>
  <c r="L19" i="26" s="1"/>
  <c r="A20" i="24"/>
  <c r="A25" i="24" s="1"/>
  <c r="A21" i="24"/>
  <c r="A22" i="24"/>
  <c r="A23" i="24"/>
  <c r="A24" i="24"/>
  <c r="A35" i="24"/>
  <c r="A36" i="24"/>
  <c r="A37" i="24"/>
  <c r="A38" i="24"/>
  <c r="A44" i="24"/>
  <c r="A45" i="24"/>
  <c r="A46" i="24"/>
  <c r="A47" i="24"/>
  <c r="A48" i="24"/>
  <c r="A49" i="24"/>
  <c r="A50" i="24"/>
  <c r="A56" i="24"/>
  <c r="A57" i="24"/>
  <c r="A58" i="24"/>
  <c r="A62" i="24"/>
  <c r="A63" i="24"/>
  <c r="A65" i="24"/>
  <c r="A66" i="24"/>
  <c r="A67" i="24"/>
  <c r="A69" i="24"/>
  <c r="A70" i="24"/>
  <c r="A75" i="24"/>
  <c r="A76" i="24"/>
  <c r="A77" i="24"/>
  <c r="A78" i="24"/>
  <c r="A81" i="24"/>
  <c r="A82" i="24"/>
  <c r="A99" i="24"/>
  <c r="A100" i="24"/>
  <c r="A101" i="24"/>
  <c r="A102" i="24"/>
  <c r="A104" i="24"/>
  <c r="A105" i="24"/>
  <c r="A106" i="24"/>
  <c r="A107" i="24"/>
  <c r="A112" i="24"/>
  <c r="A113" i="24"/>
  <c r="A114" i="24"/>
  <c r="A116" i="24"/>
  <c r="A117" i="24"/>
  <c r="A120" i="24"/>
  <c r="A121" i="24"/>
  <c r="A122" i="24"/>
  <c r="A123" i="24"/>
  <c r="A124" i="24"/>
  <c r="A125" i="24"/>
  <c r="A126" i="24"/>
  <c r="A129" i="24"/>
  <c r="A130" i="24"/>
  <c r="A136" i="24"/>
  <c r="N135" i="24"/>
  <c r="J135" i="24"/>
  <c r="L135" i="24" s="1"/>
  <c r="N128" i="24"/>
  <c r="J128" i="24"/>
  <c r="L128" i="24" s="1"/>
  <c r="O128" i="24" s="1"/>
  <c r="N127" i="24"/>
  <c r="J127" i="24"/>
  <c r="L127" i="24" s="1"/>
  <c r="O127" i="24" s="1"/>
  <c r="N119" i="24"/>
  <c r="J119" i="24"/>
  <c r="L119" i="24" s="1"/>
  <c r="O119" i="24" s="1"/>
  <c r="N118" i="24"/>
  <c r="J118" i="24"/>
  <c r="L118" i="24" s="1"/>
  <c r="O118" i="24" s="1"/>
  <c r="N115" i="24"/>
  <c r="J115" i="24"/>
  <c r="L115" i="24" s="1"/>
  <c r="O115" i="24" s="1"/>
  <c r="N108" i="24"/>
  <c r="J108" i="24"/>
  <c r="L108" i="24" s="1"/>
  <c r="O108" i="24" s="1"/>
  <c r="N103" i="24"/>
  <c r="J103" i="24"/>
  <c r="L103" i="24" s="1"/>
  <c r="O19" i="26" l="1"/>
  <c r="O19" i="27"/>
  <c r="A26" i="24"/>
  <c r="O135" i="24"/>
  <c r="O103" i="24"/>
  <c r="A27" i="24" l="1"/>
  <c r="A28" i="24" l="1"/>
  <c r="A29" i="24" s="1"/>
  <c r="A30" i="24" l="1"/>
  <c r="A32" i="24" l="1"/>
  <c r="A31" i="24"/>
  <c r="A33" i="24" s="1"/>
  <c r="A34" i="24" l="1"/>
  <c r="A39" i="24"/>
  <c r="A40" i="24" l="1"/>
  <c r="A41" i="24" l="1"/>
  <c r="A42" i="24" l="1"/>
  <c r="A43" i="24" l="1"/>
  <c r="A51" i="24" s="1"/>
  <c r="A53" i="24" l="1"/>
  <c r="A52" i="24"/>
  <c r="A54" i="24" l="1"/>
  <c r="A55" i="24" l="1"/>
  <c r="A59" i="24" s="1"/>
  <c r="A61" i="24" l="1"/>
  <c r="A60" i="24"/>
  <c r="A64" i="24" l="1"/>
  <c r="A68" i="24" l="1"/>
  <c r="A71" i="24" l="1"/>
  <c r="A72" i="24"/>
  <c r="A73" i="24" s="1"/>
  <c r="A74" i="24" l="1"/>
  <c r="A79" i="24"/>
  <c r="N68" i="24"/>
  <c r="J68" i="24"/>
  <c r="L68" i="24" s="1"/>
  <c r="O68" i="24" s="1"/>
  <c r="N64" i="24"/>
  <c r="J64" i="24"/>
  <c r="L64" i="24" s="1"/>
  <c r="O64" i="24" s="1"/>
  <c r="A80" i="24" l="1"/>
  <c r="A13" i="24"/>
  <c r="G42" i="24"/>
  <c r="G43" i="24"/>
  <c r="N43" i="24" s="1"/>
  <c r="G41" i="24"/>
  <c r="E40" i="24"/>
  <c r="G40" i="24" s="1"/>
  <c r="G61" i="24"/>
  <c r="N61" i="24" s="1"/>
  <c r="G60" i="24"/>
  <c r="N60" i="24" s="1"/>
  <c r="G59" i="24"/>
  <c r="N59" i="24" s="1"/>
  <c r="G68" i="24"/>
  <c r="G115" i="24"/>
  <c r="G22" i="27"/>
  <c r="G21" i="26"/>
  <c r="A13" i="26"/>
  <c r="A14" i="26"/>
  <c r="A15" i="26"/>
  <c r="A16" i="26"/>
  <c r="A17" i="26"/>
  <c r="A18" i="26"/>
  <c r="A13" i="27"/>
  <c r="A14" i="27"/>
  <c r="A15" i="27"/>
  <c r="A16" i="27"/>
  <c r="A17" i="27"/>
  <c r="A18" i="27"/>
  <c r="G20" i="27"/>
  <c r="L24" i="27"/>
  <c r="A24" i="27"/>
  <c r="G19" i="27"/>
  <c r="M13" i="27"/>
  <c r="L13" i="27"/>
  <c r="G12" i="27"/>
  <c r="N12" i="27" s="1"/>
  <c r="G11" i="27"/>
  <c r="J11" i="27" s="1"/>
  <c r="L11" i="27" s="1"/>
  <c r="G10" i="27"/>
  <c r="N10" i="27" s="1"/>
  <c r="G9" i="27"/>
  <c r="N9" i="27" s="1"/>
  <c r="G8" i="27"/>
  <c r="N8" i="27" s="1"/>
  <c r="G7" i="27"/>
  <c r="J7" i="27" s="1"/>
  <c r="L7" i="27" s="1"/>
  <c r="A7" i="27"/>
  <c r="A8" i="27" s="1"/>
  <c r="A9" i="27" s="1"/>
  <c r="L23" i="26"/>
  <c r="A23" i="26"/>
  <c r="A22" i="26"/>
  <c r="G19" i="26"/>
  <c r="M13" i="26"/>
  <c r="L13" i="26"/>
  <c r="G12" i="26"/>
  <c r="N12" i="26" s="1"/>
  <c r="G11" i="26"/>
  <c r="N11" i="26" s="1"/>
  <c r="G10" i="26"/>
  <c r="N10" i="26" s="1"/>
  <c r="G9" i="26"/>
  <c r="N9" i="26" s="1"/>
  <c r="G8" i="26"/>
  <c r="N8" i="26" s="1"/>
  <c r="G7" i="26"/>
  <c r="J7" i="26" s="1"/>
  <c r="L7" i="26" s="1"/>
  <c r="A7" i="26"/>
  <c r="E39" i="24"/>
  <c r="G39" i="24" s="1"/>
  <c r="G34" i="24"/>
  <c r="J34" i="24" s="1"/>
  <c r="L34" i="24" s="1"/>
  <c r="G33" i="24"/>
  <c r="N33" i="24" s="1"/>
  <c r="G32" i="24"/>
  <c r="N32" i="24" s="1"/>
  <c r="G31" i="24"/>
  <c r="N31" i="24" s="1"/>
  <c r="G30" i="24"/>
  <c r="N30" i="24" s="1"/>
  <c r="G29" i="24"/>
  <c r="N29" i="24" s="1"/>
  <c r="G28" i="24"/>
  <c r="N28" i="24" s="1"/>
  <c r="G27" i="24"/>
  <c r="N27" i="24" s="1"/>
  <c r="G26" i="24"/>
  <c r="N26" i="24" s="1"/>
  <c r="G25" i="24"/>
  <c r="J25" i="24" s="1"/>
  <c r="L25" i="24" s="1"/>
  <c r="G20" i="24"/>
  <c r="N20" i="24" s="1"/>
  <c r="G19" i="24"/>
  <c r="J19" i="24" s="1"/>
  <c r="L19" i="24" s="1"/>
  <c r="M45" i="24"/>
  <c r="L45" i="24"/>
  <c r="G128" i="24"/>
  <c r="G127" i="24"/>
  <c r="M137" i="24"/>
  <c r="L137" i="24"/>
  <c r="A137" i="24"/>
  <c r="E119" i="24"/>
  <c r="G119" i="24" s="1"/>
  <c r="E118" i="24"/>
  <c r="G118" i="24" s="1"/>
  <c r="G132" i="24"/>
  <c r="J132" i="24" s="1"/>
  <c r="L132" i="24" s="1"/>
  <c r="G133" i="24"/>
  <c r="N133" i="24" s="1"/>
  <c r="G134" i="24"/>
  <c r="J134" i="24" s="1"/>
  <c r="L134" i="24" s="1"/>
  <c r="G131" i="24"/>
  <c r="N131" i="24" s="1"/>
  <c r="G135" i="24"/>
  <c r="G111" i="24"/>
  <c r="N111" i="24" s="1"/>
  <c r="G110" i="24"/>
  <c r="N110" i="24" s="1"/>
  <c r="G109" i="24"/>
  <c r="N109" i="24" s="1"/>
  <c r="G108" i="24"/>
  <c r="G103" i="24"/>
  <c r="G84" i="24"/>
  <c r="J84" i="24" s="1"/>
  <c r="L84" i="24" s="1"/>
  <c r="G85" i="24"/>
  <c r="N85" i="24" s="1"/>
  <c r="G86" i="24"/>
  <c r="J86" i="24" s="1"/>
  <c r="L86" i="24" s="1"/>
  <c r="G87" i="24"/>
  <c r="J87" i="24" s="1"/>
  <c r="L87" i="24" s="1"/>
  <c r="G88" i="24"/>
  <c r="J88" i="24" s="1"/>
  <c r="L88" i="24" s="1"/>
  <c r="G89" i="24"/>
  <c r="J89" i="24" s="1"/>
  <c r="L89" i="24" s="1"/>
  <c r="G90" i="24"/>
  <c r="N90" i="24" s="1"/>
  <c r="G91" i="24"/>
  <c r="J91" i="24" s="1"/>
  <c r="L91" i="24" s="1"/>
  <c r="G92" i="24"/>
  <c r="J92" i="24" s="1"/>
  <c r="L92" i="24" s="1"/>
  <c r="G93" i="24"/>
  <c r="N93" i="24" s="1"/>
  <c r="G94" i="24"/>
  <c r="J94" i="24" s="1"/>
  <c r="L94" i="24" s="1"/>
  <c r="G95" i="24"/>
  <c r="J95" i="24" s="1"/>
  <c r="L95" i="24" s="1"/>
  <c r="G96" i="24"/>
  <c r="J96" i="24" s="1"/>
  <c r="L96" i="24" s="1"/>
  <c r="G97" i="24"/>
  <c r="N97" i="24" s="1"/>
  <c r="G98" i="24"/>
  <c r="N98" i="24" s="1"/>
  <c r="G83" i="24"/>
  <c r="J83" i="24" s="1"/>
  <c r="L83" i="24" s="1"/>
  <c r="G80" i="24"/>
  <c r="N80" i="24" s="1"/>
  <c r="G79" i="24"/>
  <c r="N79" i="24" s="1"/>
  <c r="G74" i="24"/>
  <c r="N74" i="24" s="1"/>
  <c r="G73" i="24"/>
  <c r="N73" i="24" s="1"/>
  <c r="G71" i="24"/>
  <c r="N71" i="24" s="1"/>
  <c r="G64" i="24"/>
  <c r="G52" i="24"/>
  <c r="J52" i="24" s="1"/>
  <c r="L52" i="24" s="1"/>
  <c r="G53" i="24"/>
  <c r="J53" i="24" s="1"/>
  <c r="L53" i="24" s="1"/>
  <c r="G54" i="24"/>
  <c r="J54" i="24" s="1"/>
  <c r="L54" i="24" s="1"/>
  <c r="G55" i="24"/>
  <c r="J55" i="24" s="1"/>
  <c r="L55" i="24" s="1"/>
  <c r="G51" i="24"/>
  <c r="E72" i="24"/>
  <c r="G72" i="24" s="1"/>
  <c r="L123" i="24"/>
  <c r="M13" i="24"/>
  <c r="L13" i="24"/>
  <c r="G12" i="24"/>
  <c r="J12" i="24" s="1"/>
  <c r="L12" i="24" s="1"/>
  <c r="G11" i="24"/>
  <c r="J11" i="24" s="1"/>
  <c r="L11" i="24" s="1"/>
  <c r="G10" i="24"/>
  <c r="J10" i="24" s="1"/>
  <c r="L10" i="24" s="1"/>
  <c r="G9" i="24"/>
  <c r="N9" i="24" s="1"/>
  <c r="G8" i="24"/>
  <c r="J8" i="24" s="1"/>
  <c r="L8" i="24" s="1"/>
  <c r="G7" i="24"/>
  <c r="N7" i="24" s="1"/>
  <c r="A7" i="24"/>
  <c r="A8" i="24" s="1"/>
  <c r="A9" i="24" s="1"/>
  <c r="A83" i="24" l="1"/>
  <c r="A84" i="24" s="1"/>
  <c r="N51" i="24"/>
  <c r="J51" i="24"/>
  <c r="L51" i="24" s="1"/>
  <c r="O51" i="24" s="1"/>
  <c r="J12" i="27"/>
  <c r="L12" i="27" s="1"/>
  <c r="O12" i="27" s="1"/>
  <c r="J42" i="24"/>
  <c r="L42" i="24" s="1"/>
  <c r="N42" i="24"/>
  <c r="J43" i="24"/>
  <c r="L43" i="24" s="1"/>
  <c r="O43" i="24" s="1"/>
  <c r="N41" i="24"/>
  <c r="J41" i="24"/>
  <c r="L41" i="24" s="1"/>
  <c r="N40" i="24"/>
  <c r="J40" i="24"/>
  <c r="L40" i="24" s="1"/>
  <c r="J60" i="24"/>
  <c r="L60" i="24" s="1"/>
  <c r="O60" i="24" s="1"/>
  <c r="J61" i="24"/>
  <c r="L61" i="24" s="1"/>
  <c r="O61" i="24" s="1"/>
  <c r="J59" i="24"/>
  <c r="L59" i="24" s="1"/>
  <c r="O59" i="24" s="1"/>
  <c r="J31" i="24"/>
  <c r="L31" i="24" s="1"/>
  <c r="O31" i="24" s="1"/>
  <c r="N25" i="24"/>
  <c r="O25" i="24" s="1"/>
  <c r="N34" i="24"/>
  <c r="O34" i="24" s="1"/>
  <c r="J27" i="24"/>
  <c r="L27" i="24" s="1"/>
  <c r="O27" i="24" s="1"/>
  <c r="J32" i="24"/>
  <c r="L32" i="24" s="1"/>
  <c r="O32" i="24" s="1"/>
  <c r="J29" i="24"/>
  <c r="L29" i="24" s="1"/>
  <c r="O29" i="24" s="1"/>
  <c r="J26" i="24"/>
  <c r="L26" i="24" s="1"/>
  <c r="O26" i="24" s="1"/>
  <c r="J9" i="27"/>
  <c r="L9" i="27" s="1"/>
  <c r="O9" i="27" s="1"/>
  <c r="N11" i="27"/>
  <c r="O11" i="27" s="1"/>
  <c r="N7" i="27"/>
  <c r="J8" i="27"/>
  <c r="L8" i="27" s="1"/>
  <c r="O8" i="27" s="1"/>
  <c r="A10" i="27"/>
  <c r="A11" i="27" s="1"/>
  <c r="A12" i="27" s="1"/>
  <c r="J10" i="27"/>
  <c r="L10" i="27" s="1"/>
  <c r="O10" i="27" s="1"/>
  <c r="J10" i="26"/>
  <c r="L10" i="26" s="1"/>
  <c r="O10" i="26" s="1"/>
  <c r="N7" i="26"/>
  <c r="O7" i="26" s="1"/>
  <c r="J8" i="26"/>
  <c r="L8" i="26" s="1"/>
  <c r="O8" i="26" s="1"/>
  <c r="J9" i="26"/>
  <c r="L9" i="26" s="1"/>
  <c r="O9" i="26" s="1"/>
  <c r="J12" i="26"/>
  <c r="L12" i="26" s="1"/>
  <c r="O12" i="26" s="1"/>
  <c r="A8" i="26"/>
  <c r="A9" i="26" s="1"/>
  <c r="J11" i="26"/>
  <c r="L11" i="26" s="1"/>
  <c r="O11" i="26" s="1"/>
  <c r="J28" i="24"/>
  <c r="L28" i="24" s="1"/>
  <c r="O28" i="24" s="1"/>
  <c r="J39" i="24"/>
  <c r="L39" i="24" s="1"/>
  <c r="N39" i="24"/>
  <c r="J33" i="24"/>
  <c r="L33" i="24" s="1"/>
  <c r="O33" i="24" s="1"/>
  <c r="J30" i="24"/>
  <c r="L30" i="24" s="1"/>
  <c r="O30" i="24" s="1"/>
  <c r="N19" i="24"/>
  <c r="O19" i="24" s="1"/>
  <c r="J20" i="24"/>
  <c r="L20" i="24" s="1"/>
  <c r="O20" i="24" s="1"/>
  <c r="N89" i="24"/>
  <c r="O89" i="24" s="1"/>
  <c r="J93" i="24"/>
  <c r="L93" i="24" s="1"/>
  <c r="O93" i="24" s="1"/>
  <c r="J110" i="24"/>
  <c r="L110" i="24" s="1"/>
  <c r="O110" i="24" s="1"/>
  <c r="N53" i="24"/>
  <c r="O53" i="24" s="1"/>
  <c r="J71" i="24"/>
  <c r="L71" i="24" s="1"/>
  <c r="O71" i="24" s="1"/>
  <c r="J90" i="24"/>
  <c r="L90" i="24" s="1"/>
  <c r="O90" i="24" s="1"/>
  <c r="J98" i="24"/>
  <c r="L98" i="24" s="1"/>
  <c r="O98" i="24" s="1"/>
  <c r="N88" i="24"/>
  <c r="O88" i="24" s="1"/>
  <c r="N134" i="24"/>
  <c r="O134" i="24" s="1"/>
  <c r="J97" i="24"/>
  <c r="L97" i="24" s="1"/>
  <c r="O97" i="24" s="1"/>
  <c r="N91" i="24"/>
  <c r="O91" i="24" s="1"/>
  <c r="J72" i="24"/>
  <c r="L72" i="24" s="1"/>
  <c r="N72" i="24"/>
  <c r="N55" i="24"/>
  <c r="O55" i="24" s="1"/>
  <c r="J74" i="24"/>
  <c r="L74" i="24" s="1"/>
  <c r="O74" i="24" s="1"/>
  <c r="J80" i="24"/>
  <c r="L80" i="24" s="1"/>
  <c r="O80" i="24" s="1"/>
  <c r="J85" i="24"/>
  <c r="L85" i="24" s="1"/>
  <c r="O85" i="24" s="1"/>
  <c r="J131" i="24"/>
  <c r="L131" i="24" s="1"/>
  <c r="O131" i="24" s="1"/>
  <c r="N96" i="24"/>
  <c r="O96" i="24" s="1"/>
  <c r="J109" i="24"/>
  <c r="L109" i="24" s="1"/>
  <c r="O109" i="24" s="1"/>
  <c r="J111" i="24"/>
  <c r="L111" i="24" s="1"/>
  <c r="O111" i="24" s="1"/>
  <c r="J73" i="24"/>
  <c r="L73" i="24" s="1"/>
  <c r="O73" i="24" s="1"/>
  <c r="J79" i="24"/>
  <c r="L79" i="24" s="1"/>
  <c r="O79" i="24" s="1"/>
  <c r="J133" i="24"/>
  <c r="L133" i="24" s="1"/>
  <c r="O133" i="24" s="1"/>
  <c r="N132" i="24"/>
  <c r="O132" i="24" s="1"/>
  <c r="N94" i="24"/>
  <c r="O94" i="24" s="1"/>
  <c r="N86" i="24"/>
  <c r="O86" i="24" s="1"/>
  <c r="N92" i="24"/>
  <c r="O92" i="24" s="1"/>
  <c r="N84" i="24"/>
  <c r="O84" i="24" s="1"/>
  <c r="N95" i="24"/>
  <c r="O95" i="24" s="1"/>
  <c r="N87" i="24"/>
  <c r="O87" i="24" s="1"/>
  <c r="N83" i="24"/>
  <c r="O83" i="24" s="1"/>
  <c r="N54" i="24"/>
  <c r="O54" i="24" s="1"/>
  <c r="N52" i="24"/>
  <c r="O52" i="24" s="1"/>
  <c r="A10" i="24"/>
  <c r="N8" i="24"/>
  <c r="O8" i="24" s="1"/>
  <c r="N11" i="24"/>
  <c r="O11" i="24" s="1"/>
  <c r="J7" i="24"/>
  <c r="L7" i="24" s="1"/>
  <c r="N12" i="24"/>
  <c r="O12" i="24" s="1"/>
  <c r="J9" i="24"/>
  <c r="L9" i="24" s="1"/>
  <c r="O9" i="24" s="1"/>
  <c r="N10" i="24"/>
  <c r="A86" i="24" l="1"/>
  <c r="A85" i="24"/>
  <c r="A88" i="24" s="1"/>
  <c r="A87" i="24"/>
  <c r="O7" i="24"/>
  <c r="L138" i="24"/>
  <c r="N138" i="24"/>
  <c r="N25" i="27"/>
  <c r="O42" i="24"/>
  <c r="O41" i="24"/>
  <c r="O40" i="24"/>
  <c r="P24" i="27"/>
  <c r="N24" i="26"/>
  <c r="O7" i="27"/>
  <c r="O25" i="27" s="1"/>
  <c r="L25" i="27"/>
  <c r="P23" i="26"/>
  <c r="L24" i="26"/>
  <c r="P13" i="26"/>
  <c r="A10" i="26"/>
  <c r="O24" i="26"/>
  <c r="O39" i="24"/>
  <c r="P137" i="24"/>
  <c r="O72" i="24"/>
  <c r="A11" i="24"/>
  <c r="A12" i="24" s="1"/>
  <c r="O10" i="24"/>
  <c r="A90" i="24" l="1"/>
  <c r="A89" i="24"/>
  <c r="A19" i="24"/>
  <c r="O138" i="24"/>
  <c r="P123" i="24"/>
  <c r="P45" i="24"/>
  <c r="P13" i="27"/>
  <c r="P25" i="27" s="1"/>
  <c r="P26" i="27" s="1"/>
  <c r="A11" i="26"/>
  <c r="A12" i="26" s="1"/>
  <c r="P24" i="26"/>
  <c r="P13" i="24"/>
  <c r="P27" i="27" l="1"/>
  <c r="A92" i="24"/>
  <c r="A93" i="24" s="1"/>
  <c r="A91" i="24"/>
  <c r="P138" i="24"/>
  <c r="P141" i="24" s="1"/>
  <c r="P28" i="27"/>
  <c r="P29" i="27" s="1"/>
  <c r="P27" i="26"/>
  <c r="P26" i="26"/>
  <c r="P25" i="26"/>
  <c r="A94" i="24" l="1"/>
  <c r="A95" i="24" s="1"/>
  <c r="A96" i="24" s="1"/>
  <c r="P28" i="26"/>
  <c r="P139" i="24"/>
  <c r="P140" i="24"/>
  <c r="A97" i="24" l="1"/>
  <c r="P142" i="24"/>
  <c r="F7" i="28" s="1"/>
  <c r="A98" i="24" l="1"/>
  <c r="F19" i="13"/>
  <c r="I19" i="13" s="1"/>
  <c r="F18" i="13"/>
  <c r="I18" i="13" s="1"/>
  <c r="N17" i="13"/>
  <c r="F17" i="13"/>
  <c r="I17" i="13" s="1"/>
  <c r="F16" i="13"/>
  <c r="I16" i="13" s="1"/>
  <c r="F15" i="13"/>
  <c r="I15" i="13" s="1"/>
  <c r="L14" i="13"/>
  <c r="F14" i="13"/>
  <c r="I14" i="13" s="1"/>
  <c r="N13" i="13"/>
  <c r="F13" i="13"/>
  <c r="I13" i="13" s="1"/>
  <c r="N12" i="13"/>
  <c r="F12" i="13"/>
  <c r="I12" i="13"/>
  <c r="N11" i="13"/>
  <c r="F11" i="13"/>
  <c r="I11" i="13" s="1"/>
  <c r="N10" i="13"/>
  <c r="L10" i="13"/>
  <c r="O14" i="13" s="1"/>
  <c r="F10" i="13"/>
  <c r="I10" i="13" s="1"/>
  <c r="N9" i="13"/>
  <c r="L9" i="13"/>
  <c r="F9" i="13"/>
  <c r="I9" i="13" s="1"/>
  <c r="I6" i="13"/>
  <c r="F18" i="12"/>
  <c r="D17" i="12"/>
  <c r="F17" i="12" s="1"/>
  <c r="F16" i="12"/>
  <c r="F15" i="12"/>
  <c r="D14" i="12"/>
  <c r="F14" i="12" s="1"/>
  <c r="F13" i="12"/>
  <c r="F12" i="12"/>
  <c r="D11" i="12"/>
  <c r="F11" i="12" s="1"/>
  <c r="D10" i="12"/>
  <c r="F10" i="12" s="1"/>
  <c r="D9" i="12"/>
  <c r="F9" i="12"/>
  <c r="F6" i="12"/>
  <c r="A103" i="24" l="1"/>
  <c r="N18" i="13"/>
  <c r="N14" i="13"/>
  <c r="P14" i="13" s="1"/>
  <c r="F20" i="12"/>
  <c r="I21" i="13"/>
  <c r="N15" i="13"/>
  <c r="A109" i="24" l="1"/>
  <c r="A110" i="24" s="1"/>
  <c r="A108" i="24"/>
  <c r="A111" i="24" s="1"/>
  <c r="I22" i="13"/>
  <c r="I23" i="13" s="1"/>
  <c r="A115" i="24" l="1"/>
  <c r="A118" i="24" s="1"/>
  <c r="A127" i="24" l="1"/>
  <c r="A119" i="24"/>
  <c r="A128" i="24" l="1"/>
  <c r="A131" i="24" l="1"/>
  <c r="A132" i="24" l="1"/>
  <c r="A133" i="24" s="1"/>
  <c r="A134" i="24" l="1"/>
  <c r="A135" i="24" s="1"/>
</calcChain>
</file>

<file path=xl/sharedStrings.xml><?xml version="1.0" encoding="utf-8"?>
<sst xmlns="http://schemas.openxmlformats.org/spreadsheetml/2006/main" count="598" uniqueCount="229">
  <si>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</si>
  <si>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</si>
  <si>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</si>
  <si>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</si>
  <si>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</si>
  <si>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</si>
  <si>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</si>
  <si>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</si>
  <si>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</si>
  <si>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</si>
  <si>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</si>
  <si>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</si>
  <si>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</si>
  <si>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</si>
  <si>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</si>
  <si>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</si>
  <si>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</si>
  <si>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</si>
  <si>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</si>
  <si>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</si>
  <si>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</si>
  <si>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</si>
  <si>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</si>
  <si>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</si>
  <si>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</si>
  <si>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</si>
  <si>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</si>
  <si>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</si>
  <si>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</si>
  <si>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</si>
  <si>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</si>
  <si>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</si>
  <si>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</si>
  <si>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</si>
  <si>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</si>
  <si>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</si>
  <si>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</si>
  <si>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</si>
  <si>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</si>
  <si>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</si>
  <si>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</si>
  <si>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</si>
  <si>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</si>
  <si>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</si>
  <si>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</si>
  <si>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</si>
  <si>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</si>
  <si>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</si>
  <si>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</si>
  <si>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</si>
  <si>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</si>
  <si>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</si>
  <si>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</si>
  <si>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</si>
  <si>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</si>
  <si>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</si>
  <si>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</si>
  <si>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</si>
  <si>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</si>
  <si>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</si>
  <si>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</si>
  <si>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</si>
  <si>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</si>
  <si>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</si>
  <si>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</si>
  <si>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</si>
  <si>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</si>
  <si>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</si>
  <si>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</si>
  <si>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</si>
  <si>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</si>
  <si>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</si>
  <si>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</si>
  <si>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</si>
  <si>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</si>
  <si>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</si>
  <si>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</si>
  <si>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</si>
  <si>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</si>
  <si>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</si>
  <si>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</si>
  <si>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</si>
  <si>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</si>
  <si>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</si>
  <si>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</si>
  <si>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</si>
  <si>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</si>
  <si>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</si>
  <si>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</si>
  <si>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</si>
  <si>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</si>
  <si>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</si>
  <si>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</si>
  <si>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</si>
  <si>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</si>
  <si>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</si>
  <si>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</si>
  <si>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</si>
  <si>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</si>
  <si>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</si>
  <si>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</si>
  <si>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</si>
  <si>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</si>
  <si>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</si>
  <si>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</si>
  <si>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</si>
  <si>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</si>
  <si>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</si>
  <si>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</si>
  <si>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LF</t>
  </si>
  <si>
    <t>EA</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</si>
  <si>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</si>
  <si>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</si>
  <si>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</si>
  <si>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TOTAL LABOR HOURS</t>
  </si>
  <si>
    <t>PER HOUR LABOR RATE</t>
  </si>
  <si>
    <t>TOTAL LABOR COST</t>
  </si>
  <si>
    <t>UNIT MATERIAL COST</t>
  </si>
  <si>
    <t>TOTAL MATERIAL COST</t>
  </si>
  <si>
    <t>ITEM COST</t>
  </si>
  <si>
    <t>SF</t>
  </si>
  <si>
    <t>Painting</t>
  </si>
  <si>
    <t>Wall Paint</t>
  </si>
  <si>
    <t>CMU Paint</t>
  </si>
  <si>
    <t>Ceiling Paint</t>
  </si>
  <si>
    <t>Ceiling Paint Flat White</t>
  </si>
  <si>
    <t>Paint On Gypsum Board Ceiling</t>
  </si>
  <si>
    <t>Door Paint</t>
  </si>
  <si>
    <t>Special Coatings</t>
  </si>
  <si>
    <t>Door Trim Paint</t>
  </si>
  <si>
    <t>Exterior Paint</t>
  </si>
  <si>
    <t>Paint On 9"W Accent Stripe To  Match 2/90 Sign Systems "104 Brushed Nickel"</t>
  </si>
  <si>
    <t>Railing Paint</t>
  </si>
  <si>
    <t>Paint On Guard Rail (3'-6"H)</t>
  </si>
  <si>
    <t>Paint on Hand Rail (3'-0"H)</t>
  </si>
  <si>
    <t>DIVISION 32 — EXTERIOR IMPROVEMENTS</t>
  </si>
  <si>
    <t>Site Paint</t>
  </si>
  <si>
    <t>(5'-0"x4'-8") Handicap Parking Symbol</t>
  </si>
  <si>
    <t>DIVISION 07 — THERMAL AND MOISTURE PROTECTION</t>
  </si>
  <si>
    <t>Fire Proofing At Columns</t>
  </si>
  <si>
    <t>Fire Proofing At Beams</t>
  </si>
  <si>
    <t>Fire Proof Sealant</t>
  </si>
  <si>
    <t>4-Hour Rated Spray Applied Fireproofing at W12x22 Beam</t>
  </si>
  <si>
    <t>4-Hour Rated Spray Applied Fireproofing at W12x27 Beam</t>
  </si>
  <si>
    <t>1-Hour Rated Spray Applied Fireproofing at W12x16 Beam</t>
  </si>
  <si>
    <t>1-Hour Rated Spray Applied Fireproofing at W16x36 Beam</t>
  </si>
  <si>
    <t>1-Hour Rated Spray Applied Fireproofing at W16x45 Beam</t>
  </si>
  <si>
    <t>1-Hour Rated Spray Applied Fireproofing at W10x12 Beam</t>
  </si>
  <si>
    <t>1-Hour Rated Spray Applied Fireproofing at W10x39 Beam</t>
  </si>
  <si>
    <t>1-Hour Rated Spray Applied Fireproofing at W10x15 Beam</t>
  </si>
  <si>
    <t>1-Hour Rated Spray Applied Fireproofing at W10x22 Beam</t>
  </si>
  <si>
    <t>1-Hour Rated Spray Applied Fireproofing at W12x22 Beam</t>
  </si>
  <si>
    <t>Fireproofing</t>
  </si>
  <si>
    <t>Encapsulating primer on the exterior of the building prior to application of the finish coats of paint</t>
  </si>
  <si>
    <t>DIVISION 09 — FINISHES</t>
  </si>
  <si>
    <t>Rental Lift For Paint Installation(26'-10" H)</t>
  </si>
  <si>
    <t>I-611</t>
  </si>
  <si>
    <t>I-131,I-132</t>
  </si>
  <si>
    <t>-</t>
  </si>
  <si>
    <t>AE-131,AE-132</t>
  </si>
  <si>
    <t>AE-604</t>
  </si>
  <si>
    <t>AE-201</t>
  </si>
  <si>
    <t>AE-102,AE-112</t>
  </si>
  <si>
    <t>SF-112.SF-113</t>
  </si>
  <si>
    <t>SF-114</t>
  </si>
  <si>
    <t>CG-101</t>
  </si>
  <si>
    <t>Continuous Fire Safing Along Partition (As Required)</t>
  </si>
  <si>
    <t>PROJECT: RICKENBACKER ARC FULL FACILITY RENOVATION</t>
  </si>
  <si>
    <t>Continuous Firestop Joint Spray at CMU Wall</t>
  </si>
  <si>
    <t>5/8" Thk Fire Seal Compound at Pipe Penetration</t>
  </si>
  <si>
    <t>1/2" Thk Fire Seal Compound at Pipe Penetration</t>
  </si>
  <si>
    <r>
      <rPr>
        <b/>
        <sz val="12"/>
        <rFont val="Calibri"/>
        <family val="2"/>
        <scheme val="minor"/>
      </rPr>
      <t>P1(9'-0"H) :</t>
    </r>
    <r>
      <rPr>
        <sz val="12"/>
        <rFont val="Calibri"/>
        <family val="2"/>
        <scheme val="minor"/>
      </rPr>
      <t xml:space="preserve"> Interior Paint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PROMAR 200 HP ZERO VOC
</t>
    </r>
    <r>
      <rPr>
        <b/>
        <sz val="12"/>
        <rFont val="Calibri"/>
        <family val="2"/>
        <scheme val="minor"/>
      </rPr>
      <t>Style :</t>
    </r>
    <r>
      <rPr>
        <sz val="12"/>
        <rFont val="Calibri"/>
        <family val="2"/>
        <scheme val="minor"/>
      </rPr>
      <t xml:space="preserve"> Eggshell
</t>
    </r>
    <r>
      <rPr>
        <b/>
        <sz val="12"/>
        <rFont val="Calibri"/>
        <family val="2"/>
        <scheme val="minor"/>
      </rPr>
      <t>Color :</t>
    </r>
    <r>
      <rPr>
        <sz val="12"/>
        <rFont val="Calibri"/>
        <family val="2"/>
        <scheme val="minor"/>
      </rPr>
      <t xml:space="preserve"> Repose Gray #7015</t>
    </r>
  </si>
  <si>
    <r>
      <rPr>
        <b/>
        <sz val="12"/>
        <rFont val="Calibri"/>
        <family val="2"/>
        <scheme val="minor"/>
      </rPr>
      <t xml:space="preserve">P1(11'H) : </t>
    </r>
    <r>
      <rPr>
        <sz val="12"/>
        <rFont val="Calibri"/>
        <family val="2"/>
        <scheme val="minor"/>
      </rPr>
      <t xml:space="preserve">Interior Paint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PROMAR 200 HP ZERO VOC
</t>
    </r>
    <r>
      <rPr>
        <b/>
        <sz val="12"/>
        <rFont val="Calibri"/>
        <family val="2"/>
        <scheme val="minor"/>
      </rPr>
      <t>Style :</t>
    </r>
    <r>
      <rPr>
        <sz val="12"/>
        <rFont val="Calibri"/>
        <family val="2"/>
        <scheme val="minor"/>
      </rPr>
      <t xml:space="preserve"> Eggshell
</t>
    </r>
    <r>
      <rPr>
        <b/>
        <sz val="12"/>
        <rFont val="Calibri"/>
        <family val="2"/>
        <scheme val="minor"/>
      </rPr>
      <t>Color :</t>
    </r>
    <r>
      <rPr>
        <sz val="12"/>
        <rFont val="Calibri"/>
        <family val="2"/>
        <scheme val="minor"/>
      </rPr>
      <t xml:space="preserve"> Repose Gray #7015</t>
    </r>
  </si>
  <si>
    <r>
      <rPr>
        <b/>
        <sz val="12"/>
        <rFont val="Calibri"/>
        <family val="2"/>
        <scheme val="minor"/>
      </rPr>
      <t>P1(14'-0"H) :</t>
    </r>
    <r>
      <rPr>
        <sz val="12"/>
        <rFont val="Calibri"/>
        <family val="2"/>
        <scheme val="minor"/>
      </rPr>
      <t xml:space="preserve"> Interior Paint
</t>
    </r>
    <r>
      <rPr>
        <b/>
        <sz val="12"/>
        <rFont val="Calibri"/>
        <family val="2"/>
        <scheme val="minor"/>
      </rPr>
      <t>Manufacturer :</t>
    </r>
    <r>
      <rPr>
        <sz val="12"/>
        <rFont val="Calibri"/>
        <family val="2"/>
        <scheme val="minor"/>
      </rPr>
      <t xml:space="preserve"> Sherwin Williams </t>
    </r>
    <r>
      <rPr>
        <b/>
        <sz val="12"/>
        <rFont val="Calibri"/>
        <family val="2"/>
        <scheme val="minor"/>
      </rPr>
      <t xml:space="preserve">
Product :</t>
    </r>
    <r>
      <rPr>
        <sz val="12"/>
        <rFont val="Calibri"/>
        <family val="2"/>
        <scheme val="minor"/>
      </rPr>
      <t xml:space="preserve"> PROMAR 200 HP ZERO VOC
</t>
    </r>
    <r>
      <rPr>
        <b/>
        <sz val="12"/>
        <rFont val="Calibri"/>
        <family val="2"/>
        <scheme val="minor"/>
      </rPr>
      <t>Style :</t>
    </r>
    <r>
      <rPr>
        <sz val="12"/>
        <rFont val="Calibri"/>
        <family val="2"/>
        <scheme val="minor"/>
      </rPr>
      <t xml:space="preserve"> Eggshell
</t>
    </r>
    <r>
      <rPr>
        <b/>
        <sz val="12"/>
        <rFont val="Calibri"/>
        <family val="2"/>
        <scheme val="minor"/>
      </rPr>
      <t>Color :</t>
    </r>
    <r>
      <rPr>
        <sz val="12"/>
        <rFont val="Calibri"/>
        <family val="2"/>
        <scheme val="minor"/>
      </rPr>
      <t xml:space="preserve"> Repose Gray #7015</t>
    </r>
  </si>
  <si>
    <r>
      <rPr>
        <b/>
        <sz val="12"/>
        <rFont val="Calibri"/>
        <family val="2"/>
        <scheme val="minor"/>
      </rPr>
      <t>P1(22'-8"H) :</t>
    </r>
    <r>
      <rPr>
        <sz val="12"/>
        <rFont val="Calibri"/>
        <family val="2"/>
        <scheme val="minor"/>
      </rPr>
      <t xml:space="preserve"> Interior Paint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PROMAR 200 HP ZERO VOC
</t>
    </r>
    <r>
      <rPr>
        <b/>
        <sz val="12"/>
        <rFont val="Calibri"/>
        <family val="2"/>
        <scheme val="minor"/>
      </rPr>
      <t>Style :</t>
    </r>
    <r>
      <rPr>
        <sz val="12"/>
        <rFont val="Calibri"/>
        <family val="2"/>
        <scheme val="minor"/>
      </rPr>
      <t xml:space="preserve"> Eggshell
</t>
    </r>
    <r>
      <rPr>
        <b/>
        <sz val="12"/>
        <rFont val="Calibri"/>
        <family val="2"/>
        <scheme val="minor"/>
      </rPr>
      <t>Color :</t>
    </r>
    <r>
      <rPr>
        <sz val="12"/>
        <rFont val="Calibri"/>
        <family val="2"/>
        <scheme val="minor"/>
      </rPr>
      <t xml:space="preserve"> Repose Gray #7015</t>
    </r>
  </si>
  <si>
    <r>
      <rPr>
        <b/>
        <sz val="12"/>
        <rFont val="Calibri"/>
        <family val="2"/>
        <scheme val="minor"/>
      </rPr>
      <t>P1(12'-0"H) :</t>
    </r>
    <r>
      <rPr>
        <sz val="12"/>
        <rFont val="Calibri"/>
        <family val="2"/>
        <scheme val="minor"/>
      </rPr>
      <t xml:space="preserve"> Interior Paint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PROMAR 200 HP ZERO VOC
</t>
    </r>
    <r>
      <rPr>
        <b/>
        <sz val="12"/>
        <rFont val="Calibri"/>
        <family val="2"/>
        <scheme val="minor"/>
      </rPr>
      <t>Style :</t>
    </r>
    <r>
      <rPr>
        <sz val="12"/>
        <rFont val="Calibri"/>
        <family val="2"/>
        <scheme val="minor"/>
      </rPr>
      <t xml:space="preserve"> Eggshell
</t>
    </r>
    <r>
      <rPr>
        <b/>
        <sz val="12"/>
        <rFont val="Calibri"/>
        <family val="2"/>
        <scheme val="minor"/>
      </rPr>
      <t>Color :</t>
    </r>
    <r>
      <rPr>
        <sz val="12"/>
        <rFont val="Calibri"/>
        <family val="2"/>
        <scheme val="minor"/>
      </rPr>
      <t xml:space="preserve"> Repose Gray #7015</t>
    </r>
  </si>
  <si>
    <r>
      <rPr>
        <b/>
        <sz val="12"/>
        <rFont val="Calibri"/>
        <family val="2"/>
        <scheme val="minor"/>
      </rPr>
      <t>P1(14'-8"H) :</t>
    </r>
    <r>
      <rPr>
        <sz val="12"/>
        <rFont val="Calibri"/>
        <family val="2"/>
        <scheme val="minor"/>
      </rPr>
      <t xml:space="preserve"> Interior CMU Paint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Moisture Vapor Barrier Interior Latex Primer Sealer</t>
    </r>
  </si>
  <si>
    <r>
      <rPr>
        <b/>
        <sz val="12"/>
        <rFont val="Calibri"/>
        <family val="2"/>
        <scheme val="minor"/>
      </rPr>
      <t>CL5 :</t>
    </r>
    <r>
      <rPr>
        <sz val="12"/>
        <rFont val="Calibri"/>
        <family val="2"/>
        <scheme val="minor"/>
      </rPr>
      <t xml:space="preserve"> Cement Board With Skim Coat</t>
    </r>
  </si>
  <si>
    <r>
      <rPr>
        <b/>
        <sz val="12"/>
        <rFont val="Calibri"/>
        <family val="2"/>
        <scheme val="minor"/>
      </rPr>
      <t>SC1 :</t>
    </r>
    <r>
      <rPr>
        <sz val="12"/>
        <rFont val="Calibri"/>
        <family val="2"/>
        <scheme val="minor"/>
      </rPr>
      <t xml:space="preserve"> Clear Coat Sealer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H&amp;C Clear Coat High Performance Industrial Coat
</t>
    </r>
    <r>
      <rPr>
        <b/>
        <sz val="12"/>
        <rFont val="Calibri"/>
        <family val="2"/>
        <scheme val="minor"/>
      </rPr>
      <t>Color :</t>
    </r>
    <r>
      <rPr>
        <sz val="12"/>
        <rFont val="Calibri"/>
        <family val="2"/>
        <scheme val="minor"/>
      </rPr>
      <t xml:space="preserve"> Clear</t>
    </r>
  </si>
  <si>
    <r>
      <t xml:space="preserve">Paint on (3'-0"x7'-0") Hollow Metal Door w/Hollow Metal Frame(1 Side Only)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t>
    </r>
    <r>
      <rPr>
        <sz val="12"/>
        <rFont val="Calibri"/>
        <family val="2"/>
        <scheme val="minor"/>
      </rPr>
      <t xml:space="preserve"> Semi-Gloss
</t>
    </r>
    <r>
      <rPr>
        <b/>
        <sz val="12"/>
        <rFont val="Calibri"/>
        <family val="2"/>
        <scheme val="minor"/>
      </rPr>
      <t>Color:</t>
    </r>
    <r>
      <rPr>
        <sz val="12"/>
        <rFont val="Calibri"/>
        <family val="2"/>
        <scheme val="minor"/>
      </rPr>
      <t xml:space="preserve"> Dorian Gray #7017</t>
    </r>
  </si>
  <si>
    <r>
      <t xml:space="preserve">Paint on (6'-0"x7'-0") Hollow Metal Door w/Hollow Metal Frame(1 Side Only)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</si>
  <si>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(3'-0"x7'-0") Hollow Metal Door w/Hollow Metal Frame(P2)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</si>
  <si>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(3'-0"x7'-0") Solid Core Wood Door w/Hollow Metal Frame(P2)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</si>
  <si>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(6'-0"x7'-0") Solid Core Wood Door w/Hollow Metal Frame(P2)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</si>
  <si>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(5'-0"x9'-0") Solid Core Wood Door w/Hollow Metal Frame(P2)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</si>
  <si>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Paint on (6'-0"x7'-0") Hollow Metal Door w/Hollow Metal Frame(P2)</t>
    </r>
    <r>
      <rPr>
        <b/>
        <sz val="12"/>
        <rFont val="Calibri"/>
        <family val="2"/>
        <scheme val="minor"/>
      </rPr>
      <t xml:space="preserve">
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</si>
  <si>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(6'-0"x8'-0") Hollow Metal Door w/Hollow Metal Frame(P2)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</si>
  <si>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(10'-0"x4'-0") Coiling Steel Door(P2)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</si>
  <si>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(10'-0"x10'-0") Coiling Steel Door(P2)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</si>
  <si>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(4'-0"x4'-0") Coiling Steel Door(P2)
</t>
    </r>
    <r>
      <rPr>
        <b/>
        <sz val="12"/>
        <rFont val="Calibri"/>
        <family val="2"/>
        <scheme val="minor"/>
      </rPr>
      <t>Manufacturer :</t>
    </r>
    <r>
      <rPr>
        <sz val="12"/>
        <rFont val="Calibri"/>
        <family val="2"/>
        <scheme val="minor"/>
      </rPr>
      <t xml:space="preserve"> Sherwin Williams
</t>
    </r>
    <r>
      <rPr>
        <b/>
        <sz val="12"/>
        <rFont val="Calibri"/>
        <family val="2"/>
        <scheme val="minor"/>
      </rPr>
      <t>Product :</t>
    </r>
    <r>
      <rPr>
        <sz val="12"/>
        <rFont val="Calibri"/>
        <family val="2"/>
        <scheme val="minor"/>
      </rPr>
      <t xml:space="preserve"> PRO INDUSTRIAL ACRYLIC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</si>
  <si>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(6'-0"x7'-0") Hollow Metal Door w/Hollow Metal Frame(P3)
</t>
    </r>
    <r>
      <rPr>
        <b/>
        <sz val="12"/>
        <rFont val="Calibri"/>
        <family val="2"/>
        <scheme val="minor"/>
      </rPr>
      <t>Manufacturer :</t>
    </r>
    <r>
      <rPr>
        <sz val="12"/>
        <rFont val="Calibri"/>
        <family val="2"/>
        <scheme val="minor"/>
      </rPr>
      <t xml:space="preserve"> Sherwin Williams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</si>
  <si>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(10'-0"x10'-0") Coiling Steel Door(P3)
</t>
    </r>
    <r>
      <rPr>
        <b/>
        <sz val="12"/>
        <rFont val="Calibri"/>
        <family val="2"/>
        <scheme val="minor"/>
      </rPr>
      <t>Manufacturer :</t>
    </r>
    <r>
      <rPr>
        <sz val="12"/>
        <rFont val="Calibri"/>
        <family val="2"/>
        <scheme val="minor"/>
      </rPr>
      <t xml:space="preserve"> Sherwin Williams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</si>
  <si>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(3'-0"x7'-0") Hollow Metal Door w/Hollow Metal Frame(P3)
</t>
    </r>
    <r>
      <rPr>
        <b/>
        <sz val="12"/>
        <rFont val="Calibri"/>
        <family val="2"/>
        <scheme val="minor"/>
      </rPr>
      <t>Manufacturer :</t>
    </r>
    <r>
      <rPr>
        <sz val="12"/>
        <rFont val="Calibri"/>
        <family val="2"/>
        <scheme val="minor"/>
      </rPr>
      <t xml:space="preserve"> Sherwin Williams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</si>
  <si>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(3'-0"x7'-0") Hollow Metal Door w/Hollow Metal Frame(1 Side Only)
</t>
    </r>
    <r>
      <rPr>
        <b/>
        <sz val="12"/>
        <rFont val="Calibri"/>
        <family val="2"/>
        <scheme val="minor"/>
      </rPr>
      <t>Manufacturer :</t>
    </r>
    <r>
      <rPr>
        <sz val="12"/>
        <rFont val="Calibri"/>
        <family val="2"/>
        <scheme val="minor"/>
      </rPr>
      <t xml:space="preserve"> Sherwin Williams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</si>
  <si>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r>
      <t xml:space="preserve">Paint on (6'-0"x7'-0") Hollow Metal Door w/Hollow Metal Frame((1 Side Only))
</t>
    </r>
    <r>
      <rPr>
        <b/>
        <sz val="12"/>
        <rFont val="Calibri"/>
        <family val="2"/>
        <scheme val="minor"/>
      </rPr>
      <t>Manufacturer :</t>
    </r>
    <r>
      <rPr>
        <sz val="12"/>
        <rFont val="Calibri"/>
        <family val="2"/>
        <scheme val="minor"/>
      </rPr>
      <t xml:space="preserve"> Sherwin Williams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</si>
  <si>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t>Continuous Fire Proof Sealant At 1 Hour Rated Walls</t>
  </si>
  <si>
    <t>Paint on (10'-0"x6'-10) Enclosure Gate</t>
  </si>
  <si>
    <t>Note: One Coat Primer, Two Coat Paint Finish Is Assumed.</t>
  </si>
  <si>
    <r>
      <t xml:space="preserve">Paint on Exposed Trusses, Beams and Metal Roof Deck </t>
    </r>
    <r>
      <rPr>
        <b/>
        <sz val="12"/>
        <color rgb="FFFF0000"/>
        <rFont val="Calibri"/>
        <family val="2"/>
        <scheme val="minor"/>
      </rPr>
      <t>(As Required)</t>
    </r>
  </si>
  <si>
    <r>
      <rPr>
        <b/>
        <sz val="12"/>
        <rFont val="Calibri"/>
        <family val="2"/>
        <scheme val="minor"/>
      </rPr>
      <t>EPX1 :</t>
    </r>
    <r>
      <rPr>
        <sz val="12"/>
        <rFont val="Calibri"/>
        <family val="2"/>
        <scheme val="minor"/>
      </rPr>
      <t xml:space="preserve"> Polysynaptic Floor Coating
</t>
    </r>
    <r>
      <rPr>
        <b/>
        <sz val="12"/>
        <rFont val="Calibri"/>
        <family val="2"/>
        <scheme val="minor"/>
      </rPr>
      <t>Manufacture :</t>
    </r>
    <r>
      <rPr>
        <sz val="12"/>
        <rFont val="Calibri"/>
        <family val="2"/>
        <scheme val="minor"/>
      </rPr>
      <t xml:space="preserve"> Hello Garage</t>
    </r>
  </si>
  <si>
    <r>
      <t xml:space="preserve">Paint On Door Trim
</t>
    </r>
    <r>
      <rPr>
        <b/>
        <sz val="12"/>
        <rFont val="Calibri"/>
        <family val="2"/>
        <scheme val="minor"/>
      </rPr>
      <t>Manufacturer :</t>
    </r>
    <r>
      <rPr>
        <sz val="12"/>
        <rFont val="Calibri"/>
        <family val="2"/>
        <scheme val="minor"/>
      </rPr>
      <t xml:space="preserve"> Sherwin Williams
</t>
    </r>
    <r>
      <rPr>
        <b/>
        <sz val="12"/>
        <rFont val="Calibri"/>
        <family val="2"/>
        <scheme val="minor"/>
      </rPr>
      <t>Style :</t>
    </r>
    <r>
      <rPr>
        <sz val="12"/>
        <rFont val="Calibri"/>
        <family val="2"/>
        <scheme val="minor"/>
      </rPr>
      <t xml:space="preserve"> Semi-Gloss
</t>
    </r>
    <r>
      <rPr>
        <b/>
        <sz val="12"/>
        <rFont val="Calibri"/>
        <family val="2"/>
        <scheme val="minor"/>
      </rPr>
      <t>Color :</t>
    </r>
    <r>
      <rPr>
        <sz val="12"/>
        <rFont val="Calibri"/>
        <family val="2"/>
        <scheme val="minor"/>
      </rPr>
      <t xml:space="preserve"> Dorian Gray #7017</t>
    </r>
  </si>
  <si>
    <t>QTY. W/ WASTAGE</t>
  </si>
  <si>
    <t>Rental Lift For Paint Installation (26'-10" H)</t>
  </si>
  <si>
    <t>Misc. Paint</t>
  </si>
  <si>
    <t>Note: Provide spray-applied fireproofing material, including sealer, conforming to ASTM E1042, Class (a), Category A, either Type I or Type II</t>
  </si>
  <si>
    <t>Paint On 6" Dia Post w/ Cap (7'-2"H)</t>
  </si>
  <si>
    <t>Paint On 8" Dia Bollard w/ Cap (5'-2"H)</t>
  </si>
  <si>
    <t>4"W Pavement Marking</t>
  </si>
  <si>
    <t>LOCATION: COLUMBUS, OHIO</t>
  </si>
  <si>
    <t>4-Hour Rated Spray Applied Fireproofing Around Steel Colum's (22'-8"H)</t>
  </si>
  <si>
    <t>1-Hour Rated Spray Applied Fireproofing Around Steel Column (11'H)</t>
  </si>
  <si>
    <t>Rental Lift For Paint Installation (14'-8" H)</t>
  </si>
  <si>
    <t>Rental Lift For Paint Installation (12'-0" H)</t>
  </si>
  <si>
    <t>Rental Lift For Paint Installation (22'-8" H)</t>
  </si>
  <si>
    <t>Rental Lift For Paint Installation (14'-0" H)</t>
  </si>
  <si>
    <r>
      <rPr>
        <b/>
        <sz val="12"/>
        <rFont val="Calibri"/>
        <family val="2"/>
        <scheme val="minor"/>
      </rPr>
      <t>EP1 :</t>
    </r>
    <r>
      <rPr>
        <sz val="12"/>
        <rFont val="Calibri"/>
        <family val="2"/>
        <scheme val="minor"/>
      </rPr>
      <t xml:space="preserve"> Exterior Paint(Power Wash, Prepare &amp; Paint)
</t>
    </r>
    <r>
      <rPr>
        <b/>
        <sz val="12"/>
        <rFont val="Calibri"/>
        <family val="2"/>
        <scheme val="minor"/>
      </rPr>
      <t>Color :</t>
    </r>
    <r>
      <rPr>
        <sz val="12"/>
        <rFont val="Calibri"/>
        <family val="2"/>
        <scheme val="minor"/>
      </rPr>
      <t xml:space="preserve"> Off White
</t>
    </r>
    <r>
      <rPr>
        <b/>
        <sz val="12"/>
        <rFont val="Calibri"/>
        <family val="2"/>
        <scheme val="minor"/>
      </rPr>
      <t>Manufacturer :</t>
    </r>
    <r>
      <rPr>
        <sz val="12"/>
        <rFont val="Calibri"/>
        <family val="2"/>
        <scheme val="minor"/>
      </rPr>
      <t xml:space="preserve"> Sherwin Williams 
</t>
    </r>
    <r>
      <rPr>
        <b/>
        <sz val="12"/>
        <rFont val="Calibri"/>
        <family val="2"/>
        <scheme val="minor"/>
      </rPr>
      <t>Model No :</t>
    </r>
    <r>
      <rPr>
        <sz val="12"/>
        <rFont val="Calibri"/>
        <family val="2"/>
        <scheme val="minor"/>
      </rPr>
      <t xml:space="preserve"> LOXON XP LX21-50 PERM 18 Or EQ</t>
    </r>
  </si>
  <si>
    <r>
      <rPr>
        <b/>
        <sz val="12"/>
        <rFont val="Calibri"/>
        <family val="2"/>
        <scheme val="minor"/>
      </rPr>
      <t>EP2 :</t>
    </r>
    <r>
      <rPr>
        <sz val="12"/>
        <rFont val="Calibri"/>
        <family val="2"/>
        <scheme val="minor"/>
      </rPr>
      <t xml:space="preserve"> Exterior Paint(Power Wash, Prepare &amp; Paint)
</t>
    </r>
    <r>
      <rPr>
        <b/>
        <sz val="12"/>
        <rFont val="Calibri"/>
        <family val="2"/>
        <scheme val="minor"/>
      </rPr>
      <t>Color :</t>
    </r>
    <r>
      <rPr>
        <sz val="12"/>
        <rFont val="Calibri"/>
        <family val="2"/>
        <scheme val="minor"/>
      </rPr>
      <t xml:space="preserve"> Beige
</t>
    </r>
    <r>
      <rPr>
        <b/>
        <sz val="12"/>
        <rFont val="Calibri"/>
        <family val="2"/>
        <scheme val="minor"/>
      </rPr>
      <t>MFR :</t>
    </r>
    <r>
      <rPr>
        <sz val="12"/>
        <rFont val="Calibri"/>
        <family val="2"/>
        <scheme val="minor"/>
      </rPr>
      <t xml:space="preserve"> Sherwin Williams
</t>
    </r>
    <r>
      <rPr>
        <b/>
        <sz val="12"/>
        <rFont val="Calibri"/>
        <family val="2"/>
        <scheme val="minor"/>
      </rPr>
      <t>Model No :</t>
    </r>
    <r>
      <rPr>
        <sz val="12"/>
        <rFont val="Calibri"/>
        <family val="2"/>
        <scheme val="minor"/>
      </rPr>
      <t xml:space="preserve"> LOXON XP LX21-50 PERM 18 Or EQ</t>
    </r>
  </si>
  <si>
    <r>
      <rPr>
        <b/>
        <sz val="12"/>
        <rFont val="Calibri"/>
        <family val="2"/>
        <scheme val="minor"/>
      </rPr>
      <t>EP3 :</t>
    </r>
    <r>
      <rPr>
        <sz val="12"/>
        <rFont val="Calibri"/>
        <family val="2"/>
        <scheme val="minor"/>
      </rPr>
      <t xml:space="preserve"> Exterior Paint(Power Wash, Prepare &amp; Paint)
</t>
    </r>
    <r>
      <rPr>
        <b/>
        <sz val="12"/>
        <rFont val="Calibri"/>
        <family val="2"/>
        <scheme val="minor"/>
      </rPr>
      <t>Color :</t>
    </r>
    <r>
      <rPr>
        <sz val="12"/>
        <rFont val="Calibri"/>
        <family val="2"/>
        <scheme val="minor"/>
      </rPr>
      <t xml:space="preserve"> Dark Brown
</t>
    </r>
    <r>
      <rPr>
        <b/>
        <sz val="12"/>
        <rFont val="Calibri"/>
        <family val="2"/>
        <scheme val="minor"/>
      </rPr>
      <t>Manufacturer :</t>
    </r>
    <r>
      <rPr>
        <sz val="12"/>
        <rFont val="Calibri"/>
        <family val="2"/>
        <scheme val="minor"/>
      </rPr>
      <t xml:space="preserve"> Sherwin Williams 
</t>
    </r>
    <r>
      <rPr>
        <b/>
        <sz val="12"/>
        <rFont val="Calibri"/>
        <family val="2"/>
        <scheme val="minor"/>
      </rPr>
      <t>Model No :</t>
    </r>
    <r>
      <rPr>
        <sz val="12"/>
        <rFont val="Calibri"/>
        <family val="2"/>
        <scheme val="minor"/>
      </rPr>
      <t xml:space="preserve"> LOXON XP LX21-50 PERM 18 Or EQ</t>
    </r>
  </si>
  <si>
    <r>
      <rPr>
        <b/>
        <sz val="12"/>
        <rFont val="Calibri"/>
        <family val="2"/>
        <scheme val="minor"/>
      </rPr>
      <t xml:space="preserve">EP4 : </t>
    </r>
    <r>
      <rPr>
        <sz val="12"/>
        <rFont val="Calibri"/>
        <family val="2"/>
        <scheme val="minor"/>
      </rPr>
      <t xml:space="preserve">Exterior Trim Paint(Power Wash, Prepare &amp; Paint)
</t>
    </r>
    <r>
      <rPr>
        <b/>
        <sz val="12"/>
        <rFont val="Calibri"/>
        <family val="2"/>
        <scheme val="minor"/>
      </rPr>
      <t>Color :</t>
    </r>
    <r>
      <rPr>
        <sz val="12"/>
        <rFont val="Calibri"/>
        <family val="2"/>
        <scheme val="minor"/>
      </rPr>
      <t xml:space="preserve"> Dark Brown
</t>
    </r>
    <r>
      <rPr>
        <b/>
        <sz val="12"/>
        <rFont val="Calibri"/>
        <family val="2"/>
        <scheme val="minor"/>
      </rPr>
      <t>Manufacturer :</t>
    </r>
    <r>
      <rPr>
        <sz val="12"/>
        <rFont val="Calibri"/>
        <family val="2"/>
        <scheme val="minor"/>
      </rPr>
      <t xml:space="preserve"> Sherwin Williams </t>
    </r>
    <r>
      <rPr>
        <b/>
        <sz val="12"/>
        <rFont val="Calibri"/>
        <family val="2"/>
        <scheme val="minor"/>
      </rPr>
      <t xml:space="preserve">
Model No :</t>
    </r>
    <r>
      <rPr>
        <sz val="12"/>
        <rFont val="Calibri"/>
        <family val="2"/>
        <scheme val="minor"/>
      </rPr>
      <t xml:space="preserve"> LOXON XP LX21-50 PERM 18 Or EQ</t>
    </r>
  </si>
  <si>
    <t>Paint on 1'-8" Dia Trademark US Army Reserves "Jhon Parker Logo)
Color : To Match 2/90 Sign System "805 Pineapple and 756 Sapphire Blue"</t>
  </si>
  <si>
    <t>Provide A Price To Assume That The Building Is Stripped (Removal) Of All Exterior Paint Products</t>
  </si>
  <si>
    <t>Installation Of A Sealing Primer Acceptable To Be Applied To CMU Block Prior To Installation Of Finish Paint</t>
  </si>
  <si>
    <t>BASE BID /ALTERNATES/ALLOWANCES</t>
  </si>
  <si>
    <t>COST</t>
  </si>
  <si>
    <t>BASE BID</t>
  </si>
  <si>
    <t>ALTERNATE #1</t>
  </si>
  <si>
    <t>ALTERNATE #2</t>
  </si>
  <si>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</si>
  <si>
    <r>
      <rPr>
        <b/>
        <sz val="12"/>
        <color rgb="FFFF0000"/>
        <rFont val="Calibri"/>
        <family val="2"/>
        <scheme val="minor"/>
      </rPr>
      <t xml:space="preserve">Web: </t>
    </r>
    <r>
      <rPr>
        <b/>
        <sz val="12"/>
        <rFont val="Calibri"/>
        <family val="2"/>
        <scheme val="minor"/>
      </rPr>
      <t xml:space="preserve">http://sigmaestimations.com
</t>
    </r>
    <r>
      <rPr>
        <b/>
        <sz val="12"/>
        <color rgb="FFFF0000"/>
        <rFont val="Calibri"/>
        <family val="2"/>
        <scheme val="minor"/>
      </rPr>
      <t>Email:</t>
    </r>
    <r>
      <rPr>
        <b/>
        <sz val="12"/>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</si>
</sst>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0.000"/>
  </numFmts>
  <fonts count="58" x14ac:knownFonts="1">
    <font>
      <sz val="12"/>
      <name val="Arial"/>
    </font>
    <font>
      <sz val="11"/>
      <color theme="1"/>
      <name val="Calibri"/>
      <family val="2"/>
      <scheme val="minor"/>
    </font>
    <font>
      <sz val="11"/>
      <color theme="1"/>
      <name val="Calibri"/>
      <family val="2"/>
      <scheme val="minor"/>
    </font>
    <font>
      <sz val="12"/>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u/>
      <sz val="12"/>
      <color theme="10"/>
      <name val="Arial"/>
      <family val="2"/>
    </font>
    <font>
      <b/>
      <sz val="13"/>
      <name val="Calibri"/>
      <family val="2"/>
      <scheme val="minor"/>
    </font>
    <font>
      <b/>
      <sz val="13"/>
      <color rgb="FFFF0000"/>
      <name val="Calibri"/>
      <family val="2"/>
      <scheme val="minor"/>
    </font>
    <font>
      <b/>
      <sz val="18"/>
      <name val="Calibri"/>
      <family val="2"/>
      <scheme val="minor"/>
    </font>
    <font>
      <b/>
      <sz val="14"/>
      <color rgb="FF250CDE"/>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3" tint="0.79998168889431442"/>
        <bgColor indexed="64"/>
      </patternFill>
    </fill>
    <fill>
      <patternFill patternType="solid">
        <fgColor theme="3" tint="0.59999389629810485"/>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s>
  <cellStyleXfs count="72">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14" fillId="0" borderId="0"/>
    <xf numFmtId="0" fontId="14" fillId="23" borderId="7" applyNumberFormat="0" applyFont="0" applyAlignment="0" applyProtection="0"/>
    <xf numFmtId="0" fontId="28" fillId="20"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32" fillId="0" borderId="0"/>
    <xf numFmtId="0" fontId="14" fillId="0" borderId="0"/>
    <xf numFmtId="43" fontId="32" fillId="0" borderId="0" applyFont="0" applyFill="0" applyBorder="0" applyAlignment="0" applyProtection="0"/>
    <xf numFmtId="0" fontId="33" fillId="0" borderId="0"/>
    <xf numFmtId="43" fontId="14" fillId="0" borderId="0" applyFont="0" applyFill="0" applyBorder="0" applyAlignment="0" applyProtection="0"/>
    <xf numFmtId="0" fontId="14" fillId="0" borderId="0"/>
    <xf numFmtId="44" fontId="33" fillId="0" borderId="0" applyFont="0" applyFill="0" applyBorder="0" applyAlignment="0" applyProtection="0"/>
    <xf numFmtId="0" fontId="11" fillId="0" borderId="0"/>
    <xf numFmtId="0" fontId="14" fillId="0" borderId="0"/>
    <xf numFmtId="0" fontId="11" fillId="0" borderId="0"/>
    <xf numFmtId="44" fontId="52" fillId="0" borderId="0" applyFont="0" applyFill="0" applyBorder="0" applyAlignment="0" applyProtection="0"/>
    <xf numFmtId="9" fontId="52" fillId="0" borderId="0" applyFont="0" applyFill="0" applyBorder="0" applyAlignment="0" applyProtection="0"/>
    <xf numFmtId="0" fontId="10" fillId="0" borderId="0"/>
    <xf numFmtId="0" fontId="9" fillId="0" borderId="0"/>
    <xf numFmtId="0" fontId="8" fillId="0" borderId="0"/>
    <xf numFmtId="0" fontId="7" fillId="0" borderId="0"/>
    <xf numFmtId="0" fontId="34" fillId="29" borderId="31" applyBorder="0">
      <alignment horizontal="center" vertical="center" wrapText="1"/>
    </xf>
    <xf numFmtId="0" fontId="14" fillId="23" borderId="7" applyNumberFormat="0" applyFont="0" applyAlignment="0" applyProtection="0"/>
    <xf numFmtId="0" fontId="6" fillId="0" borderId="0"/>
    <xf numFmtId="0" fontId="5" fillId="0" borderId="0"/>
    <xf numFmtId="0" fontId="4" fillId="0" borderId="0"/>
    <xf numFmtId="44" fontId="14" fillId="0" borderId="0" applyFont="0" applyFill="0" applyBorder="0" applyAlignment="0" applyProtection="0"/>
    <xf numFmtId="0" fontId="28" fillId="20" borderId="8" applyNumberFormat="0" applyAlignment="0" applyProtection="0"/>
    <xf numFmtId="0" fontId="53" fillId="0" borderId="0" applyNumberFormat="0" applyFill="0" applyBorder="0" applyAlignment="0" applyProtection="0"/>
    <xf numFmtId="44" fontId="14" fillId="0" borderId="0" applyFont="0" applyFill="0" applyBorder="0" applyAlignment="0" applyProtection="0"/>
    <xf numFmtId="0" fontId="3" fillId="0" borderId="0"/>
    <xf numFmtId="0" fontId="2" fillId="0" borderId="0"/>
    <xf numFmtId="0" fontId="1" fillId="0" borderId="0"/>
  </cellStyleXfs>
  <cellXfs count="253">
    <xf numFmtId="0" fontId="0" fillId="0" borderId="0" xfId="0"/>
    <xf numFmtId="2" fontId="13" fillId="0" borderId="0" xfId="0" applyNumberFormat="1" applyFont="1" applyAlignment="1">
      <alignment horizontal="left" vertical="center"/>
    </xf>
    <xf numFmtId="2" fontId="34" fillId="0" borderId="0" xfId="0" applyNumberFormat="1" applyFont="1" applyAlignment="1">
      <alignment horizontal="left" vertical="center"/>
    </xf>
    <xf numFmtId="2" fontId="34" fillId="0" borderId="0" xfId="0" applyNumberFormat="1" applyFont="1" applyAlignment="1">
      <alignment horizontal="center" vertical="center"/>
    </xf>
    <xf numFmtId="2" fontId="34" fillId="0" borderId="0" xfId="0" applyNumberFormat="1" applyFont="1" applyAlignment="1">
      <alignment vertical="center"/>
    </xf>
    <xf numFmtId="0" fontId="34" fillId="0" borderId="0" xfId="0" applyFont="1" applyAlignment="1">
      <alignment vertical="center"/>
    </xf>
    <xf numFmtId="0" fontId="34" fillId="0" borderId="0" xfId="0" applyFont="1" applyAlignment="1">
      <alignment horizontal="center" vertical="center"/>
    </xf>
    <xf numFmtId="165" fontId="34" fillId="0" borderId="0" xfId="0" applyNumberFormat="1" applyFont="1" applyAlignment="1">
      <alignment vertical="center"/>
    </xf>
    <xf numFmtId="2" fontId="34" fillId="0" borderId="0" xfId="0" applyNumberFormat="1" applyFont="1" applyAlignment="1">
      <alignment vertical="center" wrapText="1"/>
    </xf>
    <xf numFmtId="165" fontId="35" fillId="0" borderId="0" xfId="0" applyNumberFormat="1" applyFont="1" applyAlignment="1">
      <alignment horizontal="center" vertical="center"/>
    </xf>
    <xf numFmtId="164" fontId="35" fillId="0" borderId="0" xfId="0" applyNumberFormat="1" applyFont="1" applyAlignment="1">
      <alignment horizontal="center" vertical="center"/>
    </xf>
    <xf numFmtId="0" fontId="36" fillId="0" borderId="0" xfId="0" applyFont="1" applyAlignment="1">
      <alignment horizontal="center" vertical="center" wrapText="1"/>
    </xf>
    <xf numFmtId="0" fontId="34" fillId="0" borderId="12" xfId="0" applyFont="1" applyBorder="1" applyAlignment="1">
      <alignment horizontal="right" vertical="center" wrapText="1"/>
    </xf>
    <xf numFmtId="0" fontId="34" fillId="0" borderId="12" xfId="0" applyFont="1" applyBorder="1" applyAlignment="1">
      <alignment vertical="center"/>
    </xf>
    <xf numFmtId="0" fontId="34" fillId="25" borderId="10" xfId="0" applyFont="1" applyFill="1" applyBorder="1" applyAlignment="1">
      <alignment vertical="center" wrapText="1"/>
    </xf>
    <xf numFmtId="0" fontId="34" fillId="25" borderId="10" xfId="0" applyFont="1" applyFill="1" applyBorder="1" applyAlignment="1">
      <alignment horizontal="center" vertical="center"/>
    </xf>
    <xf numFmtId="165" fontId="34" fillId="25" borderId="10" xfId="0" applyNumberFormat="1" applyFont="1" applyFill="1" applyBorder="1" applyAlignment="1">
      <alignment vertical="center"/>
    </xf>
    <xf numFmtId="2" fontId="13" fillId="0" borderId="0" xfId="0" applyNumberFormat="1" applyFont="1" applyAlignment="1">
      <alignment horizontal="right" vertical="center"/>
    </xf>
    <xf numFmtId="42" fontId="34" fillId="0" borderId="0" xfId="0" applyNumberFormat="1" applyFont="1" applyAlignment="1">
      <alignment horizontal="left" vertical="center"/>
    </xf>
    <xf numFmtId="166" fontId="34" fillId="0" borderId="0" xfId="0" applyNumberFormat="1" applyFont="1" applyAlignment="1">
      <alignment horizontal="left" vertical="center"/>
    </xf>
    <xf numFmtId="2" fontId="34" fillId="0" borderId="0" xfId="0" applyNumberFormat="1" applyFont="1" applyAlignment="1">
      <alignment horizontal="center" vertical="center" wrapText="1"/>
    </xf>
    <xf numFmtId="0" fontId="34" fillId="25" borderId="10" xfId="0" applyFont="1" applyFill="1" applyBorder="1" applyAlignment="1">
      <alignment horizontal="center" vertical="center" wrapText="1"/>
    </xf>
    <xf numFmtId="165" fontId="34" fillId="0" borderId="12" xfId="0" applyNumberFormat="1" applyFont="1" applyBorder="1" applyAlignment="1">
      <alignment horizontal="center" vertical="center"/>
    </xf>
    <xf numFmtId="0" fontId="34" fillId="0" borderId="0" xfId="0" applyFont="1" applyAlignment="1">
      <alignment horizontal="center" vertical="top"/>
    </xf>
    <xf numFmtId="0" fontId="37" fillId="24" borderId="13" xfId="0" applyFont="1" applyFill="1" applyBorder="1" applyAlignment="1">
      <alignment horizontal="center" vertical="top" wrapText="1"/>
    </xf>
    <xf numFmtId="2" fontId="37" fillId="24" borderId="14" xfId="0" applyNumberFormat="1" applyFont="1" applyFill="1" applyBorder="1" applyAlignment="1">
      <alignment horizontal="center" vertical="center" wrapText="1"/>
    </xf>
    <xf numFmtId="0" fontId="37" fillId="24" borderId="14" xfId="0" applyFont="1" applyFill="1" applyBorder="1" applyAlignment="1">
      <alignment horizontal="center" vertical="center" wrapText="1"/>
    </xf>
    <xf numFmtId="0" fontId="37" fillId="24" borderId="15" xfId="0" applyFont="1" applyFill="1" applyBorder="1" applyAlignment="1">
      <alignment horizontal="center" vertical="center" wrapText="1"/>
    </xf>
    <xf numFmtId="0" fontId="34" fillId="0" borderId="17" xfId="0" applyFont="1" applyBorder="1" applyAlignment="1">
      <alignment horizontal="center" vertical="top"/>
    </xf>
    <xf numFmtId="41" fontId="34" fillId="0" borderId="0" xfId="0" applyNumberFormat="1" applyFont="1" applyAlignment="1">
      <alignment horizontal="right" vertical="center"/>
    </xf>
    <xf numFmtId="0" fontId="34" fillId="0" borderId="0" xfId="0" applyFont="1" applyAlignment="1">
      <alignment horizontal="left" vertical="center"/>
    </xf>
    <xf numFmtId="0" fontId="34" fillId="0" borderId="0" xfId="0" applyFont="1" applyAlignment="1">
      <alignment horizontal="left" vertical="center" wrapText="1"/>
    </xf>
    <xf numFmtId="0" fontId="34" fillId="0" borderId="12" xfId="0" applyFont="1" applyBorder="1" applyAlignment="1">
      <alignment horizontal="center" vertical="center"/>
    </xf>
    <xf numFmtId="166" fontId="38" fillId="0" borderId="0" xfId="0" applyNumberFormat="1" applyFont="1" applyAlignment="1">
      <alignment horizontal="left" vertical="center"/>
    </xf>
    <xf numFmtId="0" fontId="38" fillId="0" borderId="0" xfId="0" applyFont="1" applyAlignment="1">
      <alignment vertical="center"/>
    </xf>
    <xf numFmtId="0" fontId="35" fillId="25" borderId="16" xfId="0" quotePrefix="1" applyFont="1" applyFill="1" applyBorder="1" applyAlignment="1">
      <alignment horizontal="center" vertical="top"/>
    </xf>
    <xf numFmtId="0" fontId="35" fillId="0" borderId="11" xfId="0" applyFont="1" applyBorder="1" applyAlignment="1">
      <alignment horizontal="center" vertical="top"/>
    </xf>
    <xf numFmtId="42" fontId="35" fillId="0" borderId="12" xfId="0" applyNumberFormat="1" applyFont="1" applyBorder="1" applyAlignment="1">
      <alignment vertical="center"/>
    </xf>
    <xf numFmtId="166" fontId="39" fillId="0" borderId="0" xfId="0" applyNumberFormat="1" applyFont="1" applyAlignment="1">
      <alignment horizontal="left" vertical="center"/>
    </xf>
    <xf numFmtId="0" fontId="40" fillId="25" borderId="10" xfId="0" applyFont="1" applyFill="1" applyBorder="1" applyAlignment="1">
      <alignment vertical="center" wrapText="1"/>
    </xf>
    <xf numFmtId="41" fontId="41" fillId="0" borderId="0" xfId="0" applyNumberFormat="1" applyFont="1" applyAlignment="1">
      <alignment horizontal="right" vertical="center"/>
    </xf>
    <xf numFmtId="2" fontId="35" fillId="0" borderId="0" xfId="0" applyNumberFormat="1" applyFont="1" applyAlignment="1">
      <alignment vertical="center" wrapText="1"/>
    </xf>
    <xf numFmtId="0" fontId="34" fillId="0" borderId="0" xfId="0" applyFont="1" applyAlignment="1">
      <alignment vertical="center" wrapText="1"/>
    </xf>
    <xf numFmtId="0" fontId="34" fillId="0" borderId="0" xfId="0" applyFont="1" applyAlignment="1">
      <alignment horizontal="left" vertical="top" wrapText="1"/>
    </xf>
    <xf numFmtId="0" fontId="35" fillId="0" borderId="0" xfId="0" applyFont="1" applyAlignment="1">
      <alignment horizontal="left" vertical="center" wrapText="1"/>
    </xf>
    <xf numFmtId="0" fontId="34" fillId="0" borderId="0" xfId="0" applyFont="1" applyAlignment="1">
      <alignment vertical="top" wrapText="1"/>
    </xf>
    <xf numFmtId="0" fontId="35" fillId="0" borderId="0" xfId="0" applyFont="1" applyAlignment="1">
      <alignment vertical="center"/>
    </xf>
    <xf numFmtId="0" fontId="41" fillId="0" borderId="0" xfId="0" applyFont="1" applyAlignment="1">
      <alignment horizontal="left" vertical="center" wrapText="1"/>
    </xf>
    <xf numFmtId="0" fontId="34" fillId="0" borderId="0" xfId="0" quotePrefix="1" applyFont="1" applyAlignment="1">
      <alignment horizontal="left" vertical="center" wrapText="1"/>
    </xf>
    <xf numFmtId="0" fontId="41" fillId="0" borderId="0" xfId="0" applyFont="1" applyAlignment="1">
      <alignment horizontal="justify" vertical="center" wrapText="1"/>
    </xf>
    <xf numFmtId="0" fontId="41" fillId="0" borderId="0" xfId="0" applyFont="1" applyAlignment="1">
      <alignment horizontal="left" vertical="center"/>
    </xf>
    <xf numFmtId="0" fontId="35" fillId="0" borderId="0" xfId="0" applyFont="1" applyAlignment="1">
      <alignment vertical="center" wrapText="1"/>
    </xf>
    <xf numFmtId="2" fontId="50" fillId="0" borderId="0" xfId="0" applyNumberFormat="1" applyFont="1" applyAlignment="1">
      <alignment vertical="center" wrapText="1"/>
    </xf>
    <xf numFmtId="2" fontId="51" fillId="0" borderId="0" xfId="0" applyNumberFormat="1" applyFont="1" applyAlignment="1">
      <alignment vertical="center" wrapText="1"/>
    </xf>
    <xf numFmtId="0" fontId="35" fillId="0" borderId="0" xfId="0" applyFont="1" applyAlignment="1">
      <alignment horizontal="center" vertical="center"/>
    </xf>
    <xf numFmtId="0" fontId="35" fillId="0" borderId="11" xfId="0" applyFont="1" applyBorder="1" applyAlignment="1">
      <alignment horizontal="left" vertical="top"/>
    </xf>
    <xf numFmtId="0" fontId="34" fillId="0" borderId="21" xfId="0" applyFont="1" applyBorder="1" applyAlignment="1">
      <alignment horizontal="center" vertical="top"/>
    </xf>
    <xf numFmtId="0" fontId="35" fillId="0" borderId="0" xfId="0" applyFont="1" applyAlignment="1">
      <alignment horizontal="left" vertical="top"/>
    </xf>
    <xf numFmtId="0" fontId="35" fillId="25" borderId="24" xfId="0" quotePrefix="1" applyFont="1" applyFill="1" applyBorder="1" applyAlignment="1">
      <alignment horizontal="center" vertical="top"/>
    </xf>
    <xf numFmtId="0" fontId="34" fillId="0" borderId="27" xfId="0" applyFont="1" applyBorder="1" applyAlignment="1">
      <alignment horizontal="center" vertical="top"/>
    </xf>
    <xf numFmtId="2" fontId="13" fillId="0" borderId="0" xfId="0" applyNumberFormat="1" applyFont="1" applyAlignment="1">
      <alignment horizontal="left" vertical="top"/>
    </xf>
    <xf numFmtId="2" fontId="34" fillId="0" borderId="0" xfId="0" applyNumberFormat="1" applyFont="1" applyAlignment="1">
      <alignment horizontal="center" vertical="top"/>
    </xf>
    <xf numFmtId="2" fontId="34" fillId="0" borderId="0" xfId="0" applyNumberFormat="1" applyFont="1" applyAlignment="1">
      <alignment horizontal="left" vertical="top"/>
    </xf>
    <xf numFmtId="2" fontId="34" fillId="0" borderId="0" xfId="0" applyNumberFormat="1" applyFont="1" applyAlignment="1">
      <alignment vertical="top"/>
    </xf>
    <xf numFmtId="0" fontId="34" fillId="0" borderId="0" xfId="0" applyFont="1" applyAlignment="1">
      <alignment vertical="top"/>
    </xf>
    <xf numFmtId="2" fontId="13" fillId="0" borderId="0" xfId="0" applyNumberFormat="1" applyFont="1" applyAlignment="1">
      <alignment horizontal="right" vertical="top"/>
    </xf>
    <xf numFmtId="165" fontId="34" fillId="0" borderId="0" xfId="0" applyNumberFormat="1" applyFont="1" applyAlignment="1">
      <alignment vertical="top"/>
    </xf>
    <xf numFmtId="2" fontId="34" fillId="0" borderId="0" xfId="0" applyNumberFormat="1" applyFont="1" applyAlignment="1">
      <alignment vertical="top" wrapText="1"/>
    </xf>
    <xf numFmtId="2" fontId="34" fillId="0" borderId="0" xfId="0" applyNumberFormat="1" applyFont="1" applyAlignment="1">
      <alignment horizontal="center" vertical="top" wrapText="1"/>
    </xf>
    <xf numFmtId="165" fontId="35" fillId="0" borderId="0" xfId="0" applyNumberFormat="1" applyFont="1" applyAlignment="1">
      <alignment horizontal="center" vertical="top"/>
    </xf>
    <xf numFmtId="164" fontId="35" fillId="0" borderId="0" xfId="0" applyNumberFormat="1" applyFont="1" applyAlignment="1">
      <alignment horizontal="center" vertical="top"/>
    </xf>
    <xf numFmtId="2" fontId="37" fillId="24" borderId="14" xfId="0" applyNumberFormat="1" applyFont="1" applyFill="1" applyBorder="1" applyAlignment="1">
      <alignment horizontal="center" vertical="top" wrapText="1"/>
    </xf>
    <xf numFmtId="0" fontId="37" fillId="24" borderId="14" xfId="0" applyFont="1" applyFill="1" applyBorder="1" applyAlignment="1">
      <alignment horizontal="center" vertical="top" wrapText="1"/>
    </xf>
    <xf numFmtId="0" fontId="37" fillId="24" borderId="15" xfId="0" applyFont="1" applyFill="1" applyBorder="1" applyAlignment="1">
      <alignment horizontal="center" vertical="top" wrapText="1"/>
    </xf>
    <xf numFmtId="0" fontId="36" fillId="0" borderId="0" xfId="0" applyFont="1" applyAlignment="1">
      <alignment horizontal="center" vertical="top" wrapText="1"/>
    </xf>
    <xf numFmtId="0" fontId="40" fillId="25" borderId="25" xfId="0" applyFont="1" applyFill="1" applyBorder="1" applyAlignment="1">
      <alignment vertical="top" wrapText="1"/>
    </xf>
    <xf numFmtId="0" fontId="34" fillId="25" borderId="25" xfId="0" applyFont="1" applyFill="1" applyBorder="1" applyAlignment="1">
      <alignment horizontal="center" vertical="top" wrapText="1"/>
    </xf>
    <xf numFmtId="0" fontId="34" fillId="25" borderId="25" xfId="0" applyFont="1" applyFill="1" applyBorder="1" applyAlignment="1">
      <alignment horizontal="center" vertical="top"/>
    </xf>
    <xf numFmtId="0" fontId="34" fillId="25" borderId="25" xfId="0" applyFont="1" applyFill="1" applyBorder="1" applyAlignment="1">
      <alignment vertical="top" wrapText="1"/>
    </xf>
    <xf numFmtId="165" fontId="34" fillId="25" borderId="26" xfId="0" applyNumberFormat="1" applyFont="1" applyFill="1" applyBorder="1" applyAlignment="1">
      <alignment vertical="top"/>
    </xf>
    <xf numFmtId="0" fontId="34" fillId="0" borderId="19" xfId="0" applyFont="1" applyBorder="1" applyAlignment="1">
      <alignment vertical="top"/>
    </xf>
    <xf numFmtId="0" fontId="41" fillId="0" borderId="28" xfId="0" applyFont="1" applyBorder="1" applyAlignment="1">
      <alignment horizontal="justify" vertical="top" wrapText="1"/>
    </xf>
    <xf numFmtId="41" fontId="41" fillId="0" borderId="28" xfId="0" applyNumberFormat="1" applyFont="1" applyBorder="1" applyAlignment="1">
      <alignment horizontal="right" vertical="top"/>
    </xf>
    <xf numFmtId="9" fontId="41" fillId="0" borderId="28" xfId="0" applyNumberFormat="1" applyFont="1" applyBorder="1" applyAlignment="1">
      <alignment horizontal="right" vertical="top"/>
    </xf>
    <xf numFmtId="0" fontId="34" fillId="0" borderId="28" xfId="0" applyFont="1" applyBorder="1" applyAlignment="1">
      <alignment horizontal="center" vertical="top"/>
    </xf>
    <xf numFmtId="166" fontId="34" fillId="0" borderId="28" xfId="0" applyNumberFormat="1" applyFont="1" applyBorder="1" applyAlignment="1">
      <alignment horizontal="left" vertical="top"/>
    </xf>
    <xf numFmtId="42" fontId="34" fillId="0" borderId="29" xfId="0" applyNumberFormat="1" applyFont="1" applyBorder="1" applyAlignment="1">
      <alignment horizontal="left" vertical="top"/>
    </xf>
    <xf numFmtId="0" fontId="34" fillId="0" borderId="0" xfId="0" applyFont="1" applyAlignment="1">
      <alignment horizontal="justify" vertical="top" wrapText="1"/>
    </xf>
    <xf numFmtId="41" fontId="41" fillId="0" borderId="0" xfId="0" applyNumberFormat="1" applyFont="1" applyAlignment="1">
      <alignment horizontal="right" vertical="top"/>
    </xf>
    <xf numFmtId="9" fontId="41" fillId="0" borderId="0" xfId="0" applyNumberFormat="1" applyFont="1" applyAlignment="1">
      <alignment horizontal="right" vertical="top"/>
    </xf>
    <xf numFmtId="166" fontId="34" fillId="0" borderId="0" xfId="0" applyNumberFormat="1" applyFont="1" applyAlignment="1">
      <alignment horizontal="left" vertical="top"/>
    </xf>
    <xf numFmtId="42" fontId="34" fillId="0" borderId="20" xfId="0" applyNumberFormat="1" applyFont="1" applyBorder="1" applyAlignment="1">
      <alignment horizontal="left" vertical="top"/>
    </xf>
    <xf numFmtId="0" fontId="34" fillId="0" borderId="0" xfId="0" quotePrefix="1" applyFont="1" applyAlignment="1">
      <alignment horizontal="justify" vertical="top" wrapText="1"/>
    </xf>
    <xf numFmtId="0" fontId="41" fillId="0" borderId="0" xfId="0" applyFont="1" applyAlignment="1">
      <alignment horizontal="left" vertical="top"/>
    </xf>
    <xf numFmtId="0" fontId="38" fillId="0" borderId="19" xfId="0" applyFont="1" applyBorder="1" applyAlignment="1">
      <alignment vertical="top"/>
    </xf>
    <xf numFmtId="0" fontId="38" fillId="0" borderId="0" xfId="0" applyFont="1" applyAlignment="1">
      <alignment vertical="top"/>
    </xf>
    <xf numFmtId="41" fontId="34" fillId="0" borderId="0" xfId="0" applyNumberFormat="1" applyFont="1" applyAlignment="1">
      <alignment horizontal="right" vertical="top"/>
    </xf>
    <xf numFmtId="0" fontId="41" fillId="0" borderId="0" xfId="0" applyFont="1" applyAlignment="1">
      <alignment horizontal="justify" vertical="top" wrapText="1"/>
    </xf>
    <xf numFmtId="0" fontId="41" fillId="0" borderId="22" xfId="0" applyFont="1" applyBorder="1" applyAlignment="1">
      <alignment horizontal="justify" vertical="top" wrapText="1"/>
    </xf>
    <xf numFmtId="41" fontId="34" fillId="0" borderId="22" xfId="0" applyNumberFormat="1" applyFont="1" applyBorder="1" applyAlignment="1">
      <alignment horizontal="right" vertical="top"/>
    </xf>
    <xf numFmtId="9" fontId="34" fillId="0" borderId="22" xfId="0" applyNumberFormat="1" applyFont="1" applyBorder="1" applyAlignment="1">
      <alignment horizontal="right" vertical="top"/>
    </xf>
    <xf numFmtId="41" fontId="41" fillId="0" borderId="22" xfId="0" applyNumberFormat="1" applyFont="1" applyBorder="1" applyAlignment="1">
      <alignment horizontal="right" vertical="top"/>
    </xf>
    <xf numFmtId="0" fontId="34" fillId="0" borderId="22" xfId="0" applyFont="1" applyBorder="1" applyAlignment="1">
      <alignment horizontal="center" vertical="top"/>
    </xf>
    <xf numFmtId="166" fontId="34" fillId="0" borderId="22" xfId="0" applyNumberFormat="1" applyFont="1" applyBorder="1" applyAlignment="1">
      <alignment horizontal="left" vertical="top"/>
    </xf>
    <xf numFmtId="42" fontId="34" fillId="0" borderId="23" xfId="0" applyNumberFormat="1" applyFont="1" applyBorder="1" applyAlignment="1">
      <alignment horizontal="left" vertical="top"/>
    </xf>
    <xf numFmtId="42" fontId="34" fillId="0" borderId="0" xfId="0" applyNumberFormat="1" applyFont="1" applyAlignment="1">
      <alignment horizontal="left" vertical="top"/>
    </xf>
    <xf numFmtId="0" fontId="34" fillId="0" borderId="12" xfId="0" applyFont="1" applyBorder="1" applyAlignment="1">
      <alignment vertical="top"/>
    </xf>
    <xf numFmtId="165" fontId="34" fillId="0" borderId="12" xfId="0" applyNumberFormat="1" applyFont="1" applyBorder="1" applyAlignment="1">
      <alignment horizontal="center" vertical="top"/>
    </xf>
    <xf numFmtId="0" fontId="34" fillId="0" borderId="12" xfId="0" applyFont="1" applyBorder="1" applyAlignment="1">
      <alignment horizontal="center" vertical="top"/>
    </xf>
    <xf numFmtId="0" fontId="34" fillId="0" borderId="12" xfId="0" applyFont="1" applyBorder="1" applyAlignment="1">
      <alignment horizontal="right" vertical="top" wrapText="1"/>
    </xf>
    <xf numFmtId="42" fontId="35" fillId="0" borderId="18" xfId="0" applyNumberFormat="1" applyFont="1" applyBorder="1" applyAlignment="1">
      <alignment vertical="top"/>
    </xf>
    <xf numFmtId="167" fontId="35" fillId="0" borderId="18" xfId="0" applyNumberFormat="1" applyFont="1" applyBorder="1" applyAlignment="1">
      <alignment vertical="top"/>
    </xf>
    <xf numFmtId="165" fontId="34" fillId="0" borderId="0" xfId="0" applyNumberFormat="1" applyFont="1" applyAlignment="1">
      <alignment horizontal="center" vertical="top"/>
    </xf>
    <xf numFmtId="0" fontId="34" fillId="0" borderId="0" xfId="0" applyFont="1" applyAlignment="1">
      <alignment horizontal="right" vertical="top" wrapText="1"/>
    </xf>
    <xf numFmtId="42" fontId="35" fillId="0" borderId="0" xfId="0" applyNumberFormat="1" applyFont="1" applyAlignment="1">
      <alignment vertical="top"/>
    </xf>
    <xf numFmtId="2" fontId="35" fillId="0" borderId="0" xfId="0" applyNumberFormat="1" applyFont="1" applyAlignment="1">
      <alignment vertical="top" wrapText="1"/>
    </xf>
    <xf numFmtId="0" fontId="35" fillId="0" borderId="0" xfId="0" applyFont="1" applyAlignment="1">
      <alignment vertical="top"/>
    </xf>
    <xf numFmtId="0" fontId="37" fillId="24" borderId="30" xfId="0" applyFont="1" applyFill="1" applyBorder="1" applyAlignment="1">
      <alignment horizontal="center" vertical="top" wrapText="1"/>
    </xf>
    <xf numFmtId="0" fontId="35" fillId="25" borderId="25" xfId="0" quotePrefix="1" applyFont="1" applyFill="1" applyBorder="1" applyAlignment="1">
      <alignment horizontal="center" vertical="top"/>
    </xf>
    <xf numFmtId="0" fontId="35" fillId="0" borderId="12" xfId="0" applyFont="1" applyBorder="1" applyAlignment="1">
      <alignment horizontal="left" vertical="top"/>
    </xf>
    <xf numFmtId="0" fontId="35" fillId="25" borderId="0" xfId="0" applyFont="1" applyFill="1" applyAlignment="1">
      <alignment vertical="top"/>
    </xf>
    <xf numFmtId="0" fontId="34" fillId="0" borderId="31" xfId="0" applyFont="1" applyBorder="1" applyAlignment="1">
      <alignment horizontal="center" vertical="center" wrapText="1"/>
    </xf>
    <xf numFmtId="168" fontId="35" fillId="0" borderId="39" xfId="55" applyNumberFormat="1" applyFont="1" applyFill="1" applyBorder="1" applyAlignment="1">
      <alignment vertical="center"/>
    </xf>
    <xf numFmtId="167" fontId="34" fillId="0" borderId="36" xfId="0" applyNumberFormat="1" applyFont="1" applyBorder="1" applyAlignment="1">
      <alignment vertical="center"/>
    </xf>
    <xf numFmtId="1" fontId="34" fillId="0" borderId="0" xfId="0" applyNumberFormat="1" applyFont="1" applyAlignment="1">
      <alignment horizontal="center" vertical="center" wrapText="1"/>
    </xf>
    <xf numFmtId="44" fontId="34" fillId="0" borderId="0" xfId="54" applyFont="1" applyAlignment="1">
      <alignment horizontal="center" vertical="center"/>
    </xf>
    <xf numFmtId="44" fontId="34" fillId="0" borderId="0" xfId="54" applyFont="1" applyAlignment="1">
      <alignment vertical="top" wrapText="1"/>
    </xf>
    <xf numFmtId="0" fontId="35" fillId="25" borderId="40" xfId="0" applyFont="1" applyFill="1" applyBorder="1" applyAlignment="1">
      <alignment horizontal="right" vertical="center"/>
    </xf>
    <xf numFmtId="0" fontId="34" fillId="26" borderId="41" xfId="0" applyFont="1" applyFill="1" applyBorder="1" applyAlignment="1">
      <alignment horizontal="center" vertical="center"/>
    </xf>
    <xf numFmtId="0" fontId="34" fillId="26" borderId="22" xfId="0" applyFont="1" applyFill="1" applyBorder="1" applyAlignment="1">
      <alignment horizontal="center" vertical="center"/>
    </xf>
    <xf numFmtId="0" fontId="35" fillId="26" borderId="42" xfId="0" applyFont="1" applyFill="1" applyBorder="1" applyAlignment="1">
      <alignment horizontal="center" vertical="center"/>
    </xf>
    <xf numFmtId="1" fontId="34" fillId="26" borderId="22" xfId="0" applyNumberFormat="1" applyFont="1" applyFill="1" applyBorder="1" applyAlignment="1">
      <alignment horizontal="center" vertical="center"/>
    </xf>
    <xf numFmtId="9" fontId="34" fillId="26" borderId="22" xfId="0" applyNumberFormat="1" applyFont="1" applyFill="1" applyBorder="1" applyAlignment="1">
      <alignment horizontal="center" vertical="center"/>
    </xf>
    <xf numFmtId="44" fontId="34" fillId="26" borderId="22" xfId="54" applyFont="1" applyFill="1" applyBorder="1" applyAlignment="1" applyProtection="1">
      <alignment horizontal="center" vertical="center"/>
    </xf>
    <xf numFmtId="44" fontId="34" fillId="26" borderId="22" xfId="54" applyFont="1" applyFill="1" applyBorder="1" applyAlignment="1">
      <alignment vertical="center"/>
    </xf>
    <xf numFmtId="167" fontId="34" fillId="26" borderId="22" xfId="0" applyNumberFormat="1" applyFont="1" applyFill="1" applyBorder="1" applyAlignment="1">
      <alignment vertical="center"/>
    </xf>
    <xf numFmtId="167" fontId="34" fillId="26" borderId="43" xfId="0" applyNumberFormat="1" applyFont="1" applyFill="1" applyBorder="1" applyAlignment="1">
      <alignment vertical="center"/>
    </xf>
    <xf numFmtId="0" fontId="37" fillId="28" borderId="44" xfId="0" applyFont="1" applyFill="1" applyBorder="1" applyAlignment="1">
      <alignment horizontal="center" vertical="center" wrapText="1"/>
    </xf>
    <xf numFmtId="0" fontId="37" fillId="28" borderId="45" xfId="0" applyFont="1" applyFill="1" applyBorder="1" applyAlignment="1">
      <alignment horizontal="center" vertical="center" wrapText="1"/>
    </xf>
    <xf numFmtId="2" fontId="37" fillId="28" borderId="46" xfId="0" applyNumberFormat="1" applyFont="1" applyFill="1" applyBorder="1" applyAlignment="1">
      <alignment horizontal="center" vertical="center" wrapText="1"/>
    </xf>
    <xf numFmtId="1" fontId="37" fillId="28" borderId="46" xfId="0" applyNumberFormat="1" applyFont="1" applyFill="1" applyBorder="1" applyAlignment="1">
      <alignment horizontal="center" vertical="center" wrapText="1"/>
    </xf>
    <xf numFmtId="0" fontId="37" fillId="28" borderId="46" xfId="0" applyFont="1" applyFill="1" applyBorder="1" applyAlignment="1">
      <alignment horizontal="center" vertical="center" wrapText="1"/>
    </xf>
    <xf numFmtId="2" fontId="37" fillId="28" borderId="47" xfId="0" applyNumberFormat="1" applyFont="1" applyFill="1" applyBorder="1" applyAlignment="1">
      <alignment horizontal="center" vertical="center" wrapText="1"/>
    </xf>
    <xf numFmtId="169" fontId="35" fillId="26" borderId="22" xfId="0" applyNumberFormat="1" applyFont="1" applyFill="1" applyBorder="1" applyAlignment="1">
      <alignment horizontal="center" vertical="center"/>
    </xf>
    <xf numFmtId="0" fontId="34" fillId="0" borderId="22" xfId="0" applyFont="1" applyBorder="1" applyAlignment="1">
      <alignment horizontal="center" vertical="center" wrapText="1"/>
    </xf>
    <xf numFmtId="9" fontId="35" fillId="0" borderId="39" xfId="55" applyFont="1" applyFill="1" applyBorder="1" applyAlignment="1">
      <alignment vertical="center"/>
    </xf>
    <xf numFmtId="42" fontId="35" fillId="0" borderId="18" xfId="0" applyNumberFormat="1" applyFont="1" applyBorder="1" applyAlignment="1">
      <alignment vertical="center"/>
    </xf>
    <xf numFmtId="1" fontId="34" fillId="0" borderId="0" xfId="0" applyNumberFormat="1" applyFont="1" applyAlignment="1">
      <alignment horizontal="center" vertical="center"/>
    </xf>
    <xf numFmtId="9" fontId="34" fillId="0" borderId="0" xfId="0" applyNumberFormat="1" applyFont="1" applyAlignment="1">
      <alignment horizontal="center" vertical="center"/>
    </xf>
    <xf numFmtId="167" fontId="34" fillId="0" borderId="0" xfId="0" applyNumberFormat="1" applyFont="1" applyAlignment="1">
      <alignment vertical="center"/>
    </xf>
    <xf numFmtId="44" fontId="34" fillId="0" borderId="0" xfId="65" applyFont="1" applyFill="1" applyBorder="1" applyAlignment="1" applyProtection="1">
      <alignment horizontal="center" vertical="center"/>
    </xf>
    <xf numFmtId="44" fontId="34" fillId="0" borderId="0" xfId="65" applyFont="1" applyFill="1" applyBorder="1" applyAlignment="1">
      <alignment vertical="center"/>
    </xf>
    <xf numFmtId="44" fontId="37" fillId="28" borderId="46" xfId="65" applyFont="1" applyFill="1" applyBorder="1" applyAlignment="1" applyProtection="1">
      <alignment horizontal="center" vertical="center" wrapText="1"/>
    </xf>
    <xf numFmtId="42" fontId="35" fillId="26" borderId="18" xfId="0" applyNumberFormat="1" applyFont="1" applyFill="1" applyBorder="1" applyAlignment="1">
      <alignment vertical="center"/>
    </xf>
    <xf numFmtId="167" fontId="35" fillId="26" borderId="39" xfId="0" applyNumberFormat="1" applyFont="1" applyFill="1" applyBorder="1" applyAlignment="1">
      <alignment vertical="center"/>
    </xf>
    <xf numFmtId="167" fontId="35" fillId="0" borderId="12" xfId="0" applyNumberFormat="1" applyFont="1" applyBorder="1" applyAlignment="1">
      <alignment horizontal="right" vertical="center"/>
    </xf>
    <xf numFmtId="0" fontId="35" fillId="31" borderId="0" xfId="0" applyFont="1" applyFill="1" applyAlignment="1">
      <alignment horizontal="center" vertical="center"/>
    </xf>
    <xf numFmtId="0" fontId="35" fillId="30" borderId="0" xfId="0" applyFont="1" applyFill="1" applyAlignment="1">
      <alignment vertical="center"/>
    </xf>
    <xf numFmtId="0" fontId="34" fillId="0" borderId="41" xfId="0" applyFont="1" applyBorder="1" applyAlignment="1">
      <alignment horizontal="center" vertical="center"/>
    </xf>
    <xf numFmtId="0" fontId="34" fillId="0" borderId="22" xfId="0" applyFont="1" applyBorder="1" applyAlignment="1">
      <alignment horizontal="center" vertical="center"/>
    </xf>
    <xf numFmtId="1" fontId="34" fillId="25" borderId="40" xfId="0" applyNumberFormat="1" applyFont="1" applyFill="1" applyBorder="1" applyAlignment="1">
      <alignment horizontal="center" vertical="center"/>
    </xf>
    <xf numFmtId="9" fontId="34" fillId="25" borderId="40" xfId="0" applyNumberFormat="1" applyFont="1" applyFill="1" applyBorder="1" applyAlignment="1">
      <alignment horizontal="center" vertical="center"/>
    </xf>
    <xf numFmtId="0" fontId="34" fillId="25" borderId="40" xfId="0" applyFont="1" applyFill="1" applyBorder="1" applyAlignment="1">
      <alignment horizontal="center" vertical="center"/>
    </xf>
    <xf numFmtId="44" fontId="34" fillId="25" borderId="40" xfId="54" applyFont="1" applyFill="1" applyBorder="1" applyAlignment="1" applyProtection="1">
      <alignment horizontal="center" vertical="center"/>
    </xf>
    <xf numFmtId="44" fontId="34" fillId="25" borderId="40" xfId="54" applyFont="1" applyFill="1" applyBorder="1" applyAlignment="1">
      <alignment vertical="center"/>
    </xf>
    <xf numFmtId="44" fontId="35" fillId="25" borderId="40" xfId="54" applyFont="1" applyFill="1" applyBorder="1" applyAlignment="1">
      <alignment vertical="center"/>
    </xf>
    <xf numFmtId="167" fontId="35" fillId="25" borderId="48" xfId="54" applyNumberFormat="1" applyFont="1" applyFill="1" applyBorder="1" applyAlignment="1">
      <alignment vertical="center"/>
    </xf>
    <xf numFmtId="2" fontId="34" fillId="0" borderId="0" xfId="65" applyNumberFormat="1" applyFont="1" applyFill="1" applyBorder="1" applyAlignment="1" applyProtection="1">
      <alignment horizontal="center" vertical="center"/>
    </xf>
    <xf numFmtId="0" fontId="34" fillId="0" borderId="0" xfId="0" applyFont="1" applyAlignment="1">
      <alignment horizontal="center" vertical="center" wrapText="1"/>
    </xf>
    <xf numFmtId="44" fontId="34" fillId="0" borderId="0" xfId="65" applyFont="1" applyBorder="1" applyAlignment="1">
      <alignment horizontal="center" vertical="center"/>
    </xf>
    <xf numFmtId="0" fontId="51" fillId="0" borderId="0" xfId="0" applyFont="1" applyAlignment="1">
      <alignment vertical="center" wrapText="1"/>
    </xf>
    <xf numFmtId="170" fontId="34" fillId="0" borderId="0" xfId="0" applyNumberFormat="1" applyFont="1" applyAlignment="1">
      <alignment horizontal="center" vertical="center"/>
    </xf>
    <xf numFmtId="0" fontId="51" fillId="0" borderId="0" xfId="0" applyFont="1" applyAlignment="1">
      <alignment vertical="center"/>
    </xf>
    <xf numFmtId="0" fontId="34" fillId="0" borderId="0" xfId="45" applyFont="1" applyAlignment="1">
      <alignment vertical="top"/>
    </xf>
    <xf numFmtId="0" fontId="34" fillId="0" borderId="31" xfId="45" applyFont="1" applyBorder="1" applyAlignment="1">
      <alignment horizontal="center" vertical="center" wrapText="1"/>
    </xf>
    <xf numFmtId="0" fontId="34" fillId="0" borderId="0" xfId="45" applyFont="1" applyAlignment="1">
      <alignment horizontal="center" vertical="center"/>
    </xf>
    <xf numFmtId="0" fontId="34" fillId="0" borderId="0" xfId="45" applyFont="1" applyAlignment="1">
      <alignment vertical="center"/>
    </xf>
    <xf numFmtId="1" fontId="34" fillId="0" borderId="0" xfId="45" applyNumberFormat="1" applyFont="1" applyAlignment="1">
      <alignment horizontal="center" vertical="center"/>
    </xf>
    <xf numFmtId="9" fontId="34" fillId="0" borderId="0" xfId="45" applyNumberFormat="1" applyFont="1" applyAlignment="1">
      <alignment horizontal="center" vertical="center"/>
    </xf>
    <xf numFmtId="167" fontId="34" fillId="0" borderId="0" xfId="45" applyNumberFormat="1" applyFont="1" applyAlignment="1">
      <alignment vertical="center"/>
    </xf>
    <xf numFmtId="167" fontId="34" fillId="0" borderId="36" xfId="45" applyNumberFormat="1" applyFont="1" applyBorder="1" applyAlignment="1">
      <alignment vertical="center"/>
    </xf>
    <xf numFmtId="0" fontId="35" fillId="25" borderId="0" xfId="45" applyFont="1" applyFill="1" applyAlignment="1">
      <alignment vertical="top"/>
    </xf>
    <xf numFmtId="0" fontId="56" fillId="27" borderId="51" xfId="66" applyFont="1" applyFill="1" applyBorder="1" applyAlignment="1">
      <alignment horizontal="center" vertical="center" wrapText="1"/>
    </xf>
    <xf numFmtId="167" fontId="57" fillId="0" borderId="52" xfId="68" applyNumberFormat="1" applyFont="1" applyFill="1" applyBorder="1" applyAlignment="1">
      <alignment horizontal="justify" vertical="center" wrapText="1"/>
    </xf>
    <xf numFmtId="0" fontId="34" fillId="0" borderId="38" xfId="45" applyFont="1" applyBorder="1" applyAlignment="1">
      <alignment horizontal="center" vertical="center"/>
    </xf>
    <xf numFmtId="0" fontId="34" fillId="0" borderId="32" xfId="45" applyFont="1" applyBorder="1" applyAlignment="1">
      <alignment horizontal="center" vertical="center"/>
    </xf>
    <xf numFmtId="2" fontId="34" fillId="0" borderId="32" xfId="45" applyNumberFormat="1" applyFont="1" applyBorder="1" applyAlignment="1">
      <alignment vertical="top" wrapText="1"/>
    </xf>
    <xf numFmtId="1" fontId="34" fillId="0" borderId="32" xfId="45" applyNumberFormat="1" applyFont="1" applyBorder="1" applyAlignment="1">
      <alignment horizontal="center" vertical="center" wrapText="1"/>
    </xf>
    <xf numFmtId="2" fontId="34" fillId="0" borderId="32" xfId="45" applyNumberFormat="1" applyFont="1" applyBorder="1" applyAlignment="1">
      <alignment horizontal="center" vertical="center" wrapText="1"/>
    </xf>
    <xf numFmtId="44" fontId="34" fillId="0" borderId="32" xfId="65" applyFont="1" applyBorder="1" applyAlignment="1">
      <alignment horizontal="center" vertical="center"/>
    </xf>
    <xf numFmtId="44" fontId="34" fillId="0" borderId="32" xfId="65" applyFont="1" applyBorder="1" applyAlignment="1">
      <alignment vertical="top" wrapText="1"/>
    </xf>
    <xf numFmtId="2" fontId="34" fillId="0" borderId="37" xfId="45" applyNumberFormat="1" applyFont="1" applyBorder="1" applyAlignment="1">
      <alignment vertical="top" wrapText="1"/>
    </xf>
    <xf numFmtId="2" fontId="34" fillId="0" borderId="0" xfId="45" applyNumberFormat="1" applyFont="1" applyAlignment="1">
      <alignment vertical="top" wrapText="1"/>
    </xf>
    <xf numFmtId="1" fontId="34" fillId="0" borderId="0" xfId="45" applyNumberFormat="1" applyFont="1" applyAlignment="1">
      <alignment horizontal="center" vertical="center" wrapText="1"/>
    </xf>
    <xf numFmtId="2" fontId="34" fillId="0" borderId="0" xfId="45" applyNumberFormat="1" applyFont="1" applyAlignment="1">
      <alignment horizontal="center" vertical="center" wrapText="1"/>
    </xf>
    <xf numFmtId="44" fontId="34" fillId="0" borderId="0" xfId="65" applyFont="1" applyAlignment="1">
      <alignment horizontal="center" vertical="center"/>
    </xf>
    <xf numFmtId="44" fontId="34" fillId="0" borderId="0" xfId="65" applyFont="1" applyAlignment="1">
      <alignment vertical="top" wrapText="1"/>
    </xf>
    <xf numFmtId="0" fontId="35" fillId="0" borderId="11" xfId="0" applyFont="1" applyBorder="1" applyAlignment="1">
      <alignment horizontal="left" vertical="center"/>
    </xf>
    <xf numFmtId="0" fontId="35" fillId="0" borderId="12" xfId="0" applyFont="1" applyBorder="1" applyAlignment="1">
      <alignment horizontal="left" vertical="center"/>
    </xf>
    <xf numFmtId="0" fontId="35" fillId="0" borderId="18" xfId="0" applyFont="1" applyBorder="1" applyAlignment="1">
      <alignment horizontal="left" vertical="center"/>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8" xfId="0" applyFont="1" applyBorder="1" applyAlignment="1">
      <alignment horizontal="left" vertical="center" wrapText="1"/>
    </xf>
    <xf numFmtId="0" fontId="35" fillId="0" borderId="38" xfId="0" applyFont="1" applyBorder="1" applyAlignment="1">
      <alignment horizontal="left" vertical="center" wrapText="1"/>
    </xf>
    <xf numFmtId="0" fontId="35" fillId="0" borderId="32" xfId="0" applyFont="1" applyBorder="1" applyAlignment="1">
      <alignment horizontal="left" vertical="center" wrapText="1"/>
    </xf>
    <xf numFmtId="0" fontId="35" fillId="0" borderId="37" xfId="0" applyFont="1" applyBorder="1" applyAlignment="1">
      <alignment horizontal="left" vertical="center" wrapText="1"/>
    </xf>
    <xf numFmtId="2" fontId="37" fillId="26" borderId="33" xfId="0" applyNumberFormat="1" applyFont="1" applyFill="1" applyBorder="1" applyAlignment="1">
      <alignment horizontal="center" vertical="center"/>
    </xf>
    <xf numFmtId="2" fontId="37" fillId="26" borderId="35" xfId="0" applyNumberFormat="1" applyFont="1" applyFill="1" applyBorder="1" applyAlignment="1">
      <alignment horizontal="center" vertical="center"/>
    </xf>
    <xf numFmtId="2" fontId="37" fillId="26" borderId="31" xfId="0" applyNumberFormat="1" applyFont="1" applyFill="1" applyBorder="1" applyAlignment="1">
      <alignment horizontal="center" vertical="center"/>
    </xf>
    <xf numFmtId="2" fontId="37" fillId="26" borderId="36" xfId="0" applyNumberFormat="1" applyFont="1" applyFill="1" applyBorder="1" applyAlignment="1">
      <alignment horizontal="center" vertical="center"/>
    </xf>
    <xf numFmtId="2" fontId="37" fillId="26" borderId="38" xfId="0" applyNumberFormat="1" applyFont="1" applyFill="1" applyBorder="1" applyAlignment="1">
      <alignment horizontal="center" vertical="center"/>
    </xf>
    <xf numFmtId="2" fontId="37" fillId="26" borderId="37" xfId="0" applyNumberFormat="1" applyFont="1" applyFill="1" applyBorder="1" applyAlignment="1">
      <alignment horizontal="center" vertical="center"/>
    </xf>
    <xf numFmtId="0" fontId="54" fillId="27" borderId="33" xfId="0" applyFont="1" applyFill="1" applyBorder="1" applyAlignment="1">
      <alignment horizontal="center" vertical="center" wrapText="1"/>
    </xf>
    <xf numFmtId="0" fontId="54" fillId="27" borderId="34" xfId="0" applyFont="1" applyFill="1" applyBorder="1" applyAlignment="1">
      <alignment horizontal="center" vertical="center" wrapText="1"/>
    </xf>
    <xf numFmtId="0" fontId="54" fillId="27" borderId="35" xfId="0" applyFont="1" applyFill="1" applyBorder="1" applyAlignment="1">
      <alignment horizontal="center" vertical="center" wrapText="1"/>
    </xf>
    <xf numFmtId="0" fontId="54" fillId="27" borderId="38" xfId="0" applyFont="1" applyFill="1" applyBorder="1" applyAlignment="1">
      <alignment horizontal="center" vertical="center" wrapText="1"/>
    </xf>
    <xf numFmtId="0" fontId="54" fillId="27" borderId="32" xfId="0" applyFont="1" applyFill="1" applyBorder="1" applyAlignment="1">
      <alignment horizontal="center" vertical="center" wrapText="1"/>
    </xf>
    <xf numFmtId="0" fontId="54" fillId="27" borderId="37" xfId="0" applyFont="1" applyFill="1" applyBorder="1" applyAlignment="1">
      <alignment horizontal="center" vertical="center" wrapText="1"/>
    </xf>
    <xf numFmtId="0" fontId="54" fillId="26" borderId="33" xfId="0" applyFont="1" applyFill="1" applyBorder="1" applyAlignment="1">
      <alignment horizontal="center" vertical="center" wrapText="1"/>
    </xf>
    <xf numFmtId="0" fontId="54" fillId="26" borderId="34" xfId="0" applyFont="1" applyFill="1" applyBorder="1" applyAlignment="1">
      <alignment horizontal="center" vertical="center" wrapText="1"/>
    </xf>
    <xf numFmtId="0" fontId="54" fillId="26" borderId="35" xfId="0" applyFont="1" applyFill="1" applyBorder="1" applyAlignment="1">
      <alignment horizontal="center" vertical="center" wrapText="1"/>
    </xf>
    <xf numFmtId="0" fontId="54" fillId="26" borderId="31" xfId="0" applyFont="1" applyFill="1" applyBorder="1" applyAlignment="1">
      <alignment horizontal="center" vertical="center" wrapText="1"/>
    </xf>
    <xf numFmtId="0" fontId="54" fillId="26" borderId="0" xfId="0" applyFont="1" applyFill="1" applyAlignment="1">
      <alignment horizontal="center" vertical="center" wrapText="1"/>
    </xf>
    <xf numFmtId="0" fontId="54" fillId="26" borderId="36" xfId="0" applyFont="1" applyFill="1" applyBorder="1" applyAlignment="1">
      <alignment horizontal="center" vertical="center" wrapText="1"/>
    </xf>
    <xf numFmtId="0" fontId="54" fillId="26" borderId="38" xfId="0" applyFont="1" applyFill="1" applyBorder="1" applyAlignment="1">
      <alignment horizontal="center" vertical="center" wrapText="1"/>
    </xf>
    <xf numFmtId="0" fontId="54" fillId="26" borderId="32" xfId="0" applyFont="1" applyFill="1" applyBorder="1" applyAlignment="1">
      <alignment horizontal="center" vertical="center" wrapText="1"/>
    </xf>
    <xf numFmtId="0" fontId="54" fillId="26" borderId="37" xfId="0" applyFont="1" applyFill="1" applyBorder="1" applyAlignment="1">
      <alignment horizontal="center" vertical="center" wrapText="1"/>
    </xf>
    <xf numFmtId="0" fontId="57" fillId="0" borderId="11" xfId="45" applyFont="1" applyBorder="1" applyAlignment="1">
      <alignment horizontal="center" vertical="center"/>
    </xf>
    <xf numFmtId="0" fontId="57" fillId="0" borderId="53" xfId="45" applyFont="1" applyBorder="1" applyAlignment="1">
      <alignment horizontal="center" vertical="center"/>
    </xf>
    <xf numFmtId="2" fontId="37" fillId="26" borderId="33" xfId="45" applyNumberFormat="1" applyFont="1" applyFill="1" applyBorder="1" applyAlignment="1">
      <alignment horizontal="center" vertical="center"/>
    </xf>
    <xf numFmtId="2" fontId="37" fillId="26" borderId="34" xfId="45" applyNumberFormat="1" applyFont="1" applyFill="1" applyBorder="1" applyAlignment="1">
      <alignment horizontal="center" vertical="center"/>
    </xf>
    <xf numFmtId="2" fontId="37" fillId="26" borderId="31" xfId="45" applyNumberFormat="1" applyFont="1" applyFill="1" applyBorder="1" applyAlignment="1">
      <alignment horizontal="center" vertical="center"/>
    </xf>
    <xf numFmtId="2" fontId="37" fillId="26" borderId="0" xfId="45" applyNumberFormat="1" applyFont="1" applyFill="1" applyAlignment="1">
      <alignment horizontal="center" vertical="center"/>
    </xf>
    <xf numFmtId="2" fontId="37" fillId="26" borderId="38" xfId="45" applyNumberFormat="1" applyFont="1" applyFill="1" applyBorder="1" applyAlignment="1">
      <alignment horizontal="center" vertical="center"/>
    </xf>
    <xf numFmtId="2" fontId="37" fillId="26" borderId="32" xfId="45" applyNumberFormat="1" applyFont="1" applyFill="1" applyBorder="1" applyAlignment="1">
      <alignment horizontal="center" vertical="center"/>
    </xf>
    <xf numFmtId="0" fontId="35" fillId="27" borderId="33" xfId="45" applyFont="1" applyFill="1" applyBorder="1" applyAlignment="1">
      <alignment horizontal="center" vertical="center" wrapText="1"/>
    </xf>
    <xf numFmtId="0" fontId="35" fillId="27" borderId="34" xfId="45" applyFont="1" applyFill="1" applyBorder="1" applyAlignment="1">
      <alignment horizontal="center" vertical="center" wrapText="1"/>
    </xf>
    <xf numFmtId="0" fontId="35" fillId="27" borderId="31" xfId="45" applyFont="1" applyFill="1" applyBorder="1" applyAlignment="1">
      <alignment horizontal="center" vertical="center" wrapText="1"/>
    </xf>
    <xf numFmtId="0" fontId="35" fillId="27" borderId="0" xfId="45" applyFont="1" applyFill="1" applyAlignment="1">
      <alignment horizontal="center" vertical="center" wrapText="1"/>
    </xf>
    <xf numFmtId="0" fontId="35" fillId="26" borderId="33" xfId="45" applyFont="1" applyFill="1" applyBorder="1" applyAlignment="1">
      <alignment horizontal="center" vertical="center" wrapText="1"/>
    </xf>
    <xf numFmtId="0" fontId="35" fillId="26" borderId="34" xfId="45" applyFont="1" applyFill="1" applyBorder="1" applyAlignment="1">
      <alignment horizontal="center" vertical="center" wrapText="1"/>
    </xf>
    <xf numFmtId="0" fontId="35" fillId="26" borderId="35" xfId="45" applyFont="1" applyFill="1" applyBorder="1" applyAlignment="1">
      <alignment horizontal="center" vertical="center" wrapText="1"/>
    </xf>
    <xf numFmtId="0" fontId="35" fillId="26" borderId="31" xfId="45" applyFont="1" applyFill="1" applyBorder="1" applyAlignment="1">
      <alignment horizontal="center" vertical="center" wrapText="1"/>
    </xf>
    <xf numFmtId="0" fontId="35" fillId="26" borderId="0" xfId="45" applyFont="1" applyFill="1" applyAlignment="1">
      <alignment horizontal="center" vertical="center" wrapText="1"/>
    </xf>
    <xf numFmtId="0" fontId="35" fillId="26" borderId="36" xfId="45" applyFont="1" applyFill="1" applyBorder="1" applyAlignment="1">
      <alignment horizontal="center" vertical="center" wrapText="1"/>
    </xf>
    <xf numFmtId="0" fontId="35" fillId="26" borderId="38" xfId="45" applyFont="1" applyFill="1" applyBorder="1" applyAlignment="1">
      <alignment horizontal="center" vertical="center" wrapText="1"/>
    </xf>
    <xf numFmtId="0" fontId="35" fillId="26" borderId="32" xfId="45" applyFont="1" applyFill="1" applyBorder="1" applyAlignment="1">
      <alignment horizontal="center" vertical="center" wrapText="1"/>
    </xf>
    <xf numFmtId="0" fontId="35" fillId="26" borderId="37" xfId="45" applyFont="1" applyFill="1" applyBorder="1" applyAlignment="1">
      <alignment horizontal="center" vertical="center" wrapText="1"/>
    </xf>
    <xf numFmtId="0" fontId="35" fillId="27" borderId="38" xfId="45" applyFont="1" applyFill="1" applyBorder="1" applyAlignment="1">
      <alignment horizontal="center" vertical="center" wrapText="1"/>
    </xf>
    <xf numFmtId="0" fontId="35" fillId="27" borderId="32" xfId="45" applyFont="1" applyFill="1" applyBorder="1" applyAlignment="1">
      <alignment horizontal="center" vertical="center" wrapText="1"/>
    </xf>
    <xf numFmtId="0" fontId="56" fillId="27" borderId="49" xfId="66" applyFont="1" applyFill="1" applyBorder="1" applyAlignment="1">
      <alignment horizontal="center" vertical="center" wrapText="1"/>
    </xf>
    <xf numFmtId="0" fontId="56" fillId="27" borderId="50" xfId="66" applyFont="1" applyFill="1" applyBorder="1" applyAlignment="1">
      <alignment horizontal="center" vertical="center" wrapText="1"/>
    </xf>
    <xf numFmtId="0" fontId="34" fillId="0" borderId="19" xfId="0" applyFont="1" applyBorder="1" applyAlignment="1">
      <alignment horizontal="center" vertical="top"/>
    </xf>
  </cellXfs>
  <cellStyles count="7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B000000}"/>
    <cellStyle name="Comma 2 2" xfId="48" xr:uid="{00000000-0005-0000-0000-00001C000000}"/>
    <cellStyle name="Currency" xfId="54" builtinId="4"/>
    <cellStyle name="Currency 2" xfId="50" xr:uid="{00000000-0005-0000-0000-00001E000000}"/>
    <cellStyle name="Currency 3" xfId="65" xr:uid="{00000000-0005-0000-0000-00001F000000}"/>
    <cellStyle name="Currency 4" xfId="68" xr:uid="{00000000-0005-0000-0000-000020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67" xr:uid="{00000000-0005-0000-0000-000027000000}"/>
    <cellStyle name="Input" xfId="34" builtinId="20" customBuiltin="1"/>
    <cellStyle name="Linked Cell" xfId="35" builtinId="24" customBuiltin="1"/>
    <cellStyle name="Neutral" xfId="36" builtinId="28" customBuiltin="1"/>
    <cellStyle name="Normal" xfId="0" builtinId="0"/>
    <cellStyle name="Normal 10" xfId="62" xr:uid="{00000000-0005-0000-0000-00002C000000}"/>
    <cellStyle name="Normal 11" xfId="63" xr:uid="{00000000-0005-0000-0000-00002D000000}"/>
    <cellStyle name="Normal 12" xfId="64" xr:uid="{00000000-0005-0000-0000-00002E000000}"/>
    <cellStyle name="Normal 13" xfId="69" xr:uid="{7BDEB6D0-9319-4A17-8C48-2B74DAA6DA82}"/>
    <cellStyle name="Normal 14" xfId="70" xr:uid="{C55FD4CC-3E29-4878-816A-27EAF221C7DD}"/>
    <cellStyle name="Normal 15" xfId="71" xr:uid="{9630D457-2CA7-4915-B3F6-F9D56B83807B}"/>
    <cellStyle name="Normal 2" xfId="44" xr:uid="{00000000-0005-0000-0000-00002F000000}"/>
    <cellStyle name="Normal 2 2" xfId="47" xr:uid="{00000000-0005-0000-0000-000030000000}"/>
    <cellStyle name="Normal 2 3" xfId="45" xr:uid="{00000000-0005-0000-0000-000031000000}"/>
    <cellStyle name="Normal 2 3 2" xfId="52" xr:uid="{00000000-0005-0000-0000-000032000000}"/>
    <cellStyle name="Normal 3" xfId="37" xr:uid="{00000000-0005-0000-0000-000033000000}"/>
    <cellStyle name="Normal 4" xfId="43" xr:uid="{00000000-0005-0000-0000-000034000000}"/>
    <cellStyle name="Normal 4 2" xfId="53" xr:uid="{00000000-0005-0000-0000-000035000000}"/>
    <cellStyle name="Normal 4 3" xfId="51" xr:uid="{00000000-0005-0000-0000-000036000000}"/>
    <cellStyle name="Normal 5" xfId="49" xr:uid="{00000000-0005-0000-0000-000037000000}"/>
    <cellStyle name="Normal 6" xfId="56" xr:uid="{00000000-0005-0000-0000-000038000000}"/>
    <cellStyle name="Normal 7" xfId="57" xr:uid="{00000000-0005-0000-0000-000039000000}"/>
    <cellStyle name="Normal 8" xfId="58" xr:uid="{00000000-0005-0000-0000-00003A000000}"/>
    <cellStyle name="Normal 9" xfId="59" xr:uid="{00000000-0005-0000-0000-00003B000000}"/>
    <cellStyle name="Note" xfId="38" builtinId="10" customBuiltin="1"/>
    <cellStyle name="Note 2" xfId="61" xr:uid="{00000000-0005-0000-0000-00003D000000}"/>
    <cellStyle name="Output" xfId="39" builtinId="21" customBuiltin="1"/>
    <cellStyle name="Output 2" xfId="66" xr:uid="{00000000-0005-0000-0000-00003F000000}"/>
    <cellStyle name="Percent" xfId="55" builtinId="5"/>
    <cellStyle name="Style 1" xfId="60" xr:uid="{00000000-0005-0000-0000-000041000000}"/>
    <cellStyle name="Title" xfId="40" builtinId="15" customBuiltin="1"/>
    <cellStyle name="Total" xfId="41" builtinId="25" customBuiltin="1"/>
    <cellStyle name="Warning Text" xfId="42" builtinId="11" customBuiltin="1"/>
  </cellStyles>
  <dxfs count="1">
    <dxf>
      <font>
        <color rgb="FFFF0000"/>
      </font>
      <fill>
        <patternFill>
          <bgColor rgb="FFFFFF00"/>
        </patternFill>
      </fill>
    </dxf>
  </dxfs>
  <tableStyles count="0" defaultTableStyle="TableStyleMedium9" defaultPivotStyle="PivotStyleLight16"/>
  <colors>
    <mruColors>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79275</xdr:colOff>
      <xdr:row>0</xdr:row>
      <xdr:rowOff>154885</xdr:rowOff>
    </xdr:from>
    <xdr:to>
      <xdr:col>1</xdr:col>
      <xdr:colOff>975075</xdr:colOff>
      <xdr:row>3</xdr:row>
      <xdr:rowOff>73470</xdr:rowOff>
    </xdr:to>
    <xdr:pic>
      <xdr:nvPicPr>
        <xdr:cNvPr id="2" name="Picture 1">
          <a:extLst>
            <a:ext uri="{FF2B5EF4-FFF2-40B4-BE49-F238E27FC236}">
              <a16:creationId xmlns:a16="http://schemas.microsoft.com/office/drawing/2014/main" id="{6ABDCF23-1B65-40F9-A801-62A3FD5D7F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275" y="154885"/>
          <a:ext cx="1533975" cy="490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89474</xdr:colOff>
      <xdr:row>0</xdr:row>
      <xdr:rowOff>101686</xdr:rowOff>
    </xdr:from>
    <xdr:ext cx="1593979" cy="517647"/>
    <xdr:pic>
      <xdr:nvPicPr>
        <xdr:cNvPr id="2" name="Picture 1">
          <a:extLst>
            <a:ext uri="{FF2B5EF4-FFF2-40B4-BE49-F238E27FC236}">
              <a16:creationId xmlns:a16="http://schemas.microsoft.com/office/drawing/2014/main" id="{D2D5E3B6-FDDC-4C2D-ACAA-E5330650DA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474" y="101686"/>
          <a:ext cx="1593979" cy="51764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84461</xdr:colOff>
      <xdr:row>0</xdr:row>
      <xdr:rowOff>116725</xdr:rowOff>
    </xdr:from>
    <xdr:ext cx="1593979" cy="517647"/>
    <xdr:pic>
      <xdr:nvPicPr>
        <xdr:cNvPr id="2" name="Picture 1">
          <a:extLst>
            <a:ext uri="{FF2B5EF4-FFF2-40B4-BE49-F238E27FC236}">
              <a16:creationId xmlns:a16="http://schemas.microsoft.com/office/drawing/2014/main" id="{ED305B19-B341-4637-849D-F364527ED6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461" y="116725"/>
          <a:ext cx="1593979" cy="51764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79018</xdr:colOff>
      <xdr:row>0</xdr:row>
      <xdr:rowOff>116725</xdr:rowOff>
    </xdr:from>
    <xdr:ext cx="1593979" cy="517647"/>
    <xdr:pic>
      <xdr:nvPicPr>
        <xdr:cNvPr id="2" name="Picture 1">
          <a:extLst>
            <a:ext uri="{FF2B5EF4-FFF2-40B4-BE49-F238E27FC236}">
              <a16:creationId xmlns:a16="http://schemas.microsoft.com/office/drawing/2014/main" id="{D7895030-19E2-4713-BE79-E75203D46A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018" y="116725"/>
          <a:ext cx="1593979" cy="517647"/>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7FDC5-F1A8-42FE-9C29-120127E4FA79}">
  <sheetPr>
    <tabColor rgb="FF0070C0"/>
    <pageSetUpPr fitToPage="1"/>
  </sheetPr>
  <dimension ref="A1:DCP10"/>
  <sheetViews>
    <sheetView view="pageBreakPreview" zoomScaleNormal="100" zoomScaleSheetLayoutView="100" workbookViewId="0">
      <pane ySplit="4" topLeftCell="A5" activePane="bottomLeft" state="frozen"/>
      <selection pane="bottomLeft" activeCell="I5" sqref="I5"/>
    </sheetView>
  </sheetViews>
  <sheetFormatPr defaultColWidth="9.6640625" defaultRowHeight="15.75" x14ac:dyDescent="0.2"/>
  <cols>
    <col min="1" max="1" width="7.44140625" style="175" customWidth="1"/>
    <col min="2" max="2" width="12.44140625" style="175" bestFit="1" customWidth="1"/>
    <col min="3" max="3" width="5" style="175" customWidth="1"/>
    <col min="4" max="4" width="44.88671875" style="192" customWidth="1"/>
    <col min="5" max="5" width="8.5546875" style="193" customWidth="1"/>
    <col min="6" max="6" width="20.21875" style="194" customWidth="1"/>
    <col min="7" max="8" width="3.5546875" style="195" customWidth="1"/>
    <col min="9" max="9" width="9.33203125" style="196" customWidth="1"/>
    <col min="10" max="11" width="9.33203125" style="192" customWidth="1"/>
    <col min="12" max="12" width="2.5546875" style="173" customWidth="1"/>
    <col min="13" max="13" width="9.77734375" style="173" bestFit="1" customWidth="1"/>
    <col min="14" max="14" width="11" style="173" bestFit="1" customWidth="1"/>
    <col min="15" max="17" width="9.77734375" style="173" bestFit="1" customWidth="1"/>
    <col min="18" max="18" width="10.33203125" style="173" bestFit="1" customWidth="1"/>
    <col min="19" max="16384" width="9.6640625" style="173"/>
  </cols>
  <sheetData>
    <row r="1" spans="1:2798" ht="15" customHeight="1" x14ac:dyDescent="0.2">
      <c r="A1" s="229"/>
      <c r="B1" s="230"/>
      <c r="C1" s="235" t="s">
        <v>167</v>
      </c>
      <c r="D1" s="236"/>
      <c r="E1" s="236"/>
      <c r="F1" s="236"/>
      <c r="G1" s="236"/>
      <c r="H1" s="236"/>
      <c r="I1" s="239" t="s">
        <v>228</v>
      </c>
      <c r="J1" s="240"/>
      <c r="K1" s="241"/>
    </row>
    <row r="2" spans="1:2798" ht="15" customHeight="1" thickBot="1" x14ac:dyDescent="0.25">
      <c r="A2" s="231"/>
      <c r="B2" s="232"/>
      <c r="C2" s="237"/>
      <c r="D2" s="238"/>
      <c r="E2" s="238"/>
      <c r="F2" s="238"/>
      <c r="G2" s="238"/>
      <c r="H2" s="238"/>
      <c r="I2" s="242"/>
      <c r="J2" s="243"/>
      <c r="K2" s="244"/>
    </row>
    <row r="3" spans="1:2798" ht="15" customHeight="1" x14ac:dyDescent="0.2">
      <c r="A3" s="231"/>
      <c r="B3" s="232"/>
      <c r="C3" s="235" t="s">
        <v>208</v>
      </c>
      <c r="D3" s="236"/>
      <c r="E3" s="236"/>
      <c r="F3" s="236"/>
      <c r="G3" s="236"/>
      <c r="H3" s="236"/>
      <c r="I3" s="242"/>
      <c r="J3" s="243"/>
      <c r="K3" s="244"/>
    </row>
    <row r="4" spans="1:2798" ht="15" customHeight="1" thickBot="1" x14ac:dyDescent="0.25">
      <c r="A4" s="233"/>
      <c r="B4" s="234"/>
      <c r="C4" s="248"/>
      <c r="D4" s="249"/>
      <c r="E4" s="249"/>
      <c r="F4" s="249"/>
      <c r="G4" s="249"/>
      <c r="H4" s="249"/>
      <c r="I4" s="245"/>
      <c r="J4" s="246"/>
      <c r="K4" s="247"/>
    </row>
    <row r="5" spans="1:2798" s="181" customFormat="1" ht="19.5" customHeight="1" thickBot="1" x14ac:dyDescent="0.25">
      <c r="A5" s="174"/>
      <c r="B5" s="175"/>
      <c r="C5" s="175"/>
      <c r="D5" s="176"/>
      <c r="E5" s="177"/>
      <c r="F5" s="178"/>
      <c r="G5" s="150"/>
      <c r="H5" s="150"/>
      <c r="I5" s="151"/>
      <c r="J5" s="179"/>
      <c r="K5" s="180"/>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73"/>
      <c r="CA5" s="173"/>
      <c r="CB5" s="173"/>
      <c r="CC5" s="173"/>
      <c r="CD5" s="173"/>
      <c r="CE5" s="173"/>
      <c r="CF5" s="173"/>
      <c r="CG5" s="173"/>
      <c r="CH5" s="173"/>
      <c r="CI5" s="173"/>
      <c r="CJ5" s="173"/>
      <c r="CK5" s="173"/>
      <c r="CL5" s="173"/>
      <c r="CM5" s="173"/>
      <c r="CN5" s="173"/>
      <c r="CO5" s="173"/>
      <c r="CP5" s="173"/>
      <c r="CQ5" s="173"/>
      <c r="CR5" s="173"/>
      <c r="CS5" s="173"/>
      <c r="CT5" s="173"/>
      <c r="CU5" s="173"/>
      <c r="CV5" s="173"/>
      <c r="CW5" s="173"/>
      <c r="CX5" s="173"/>
      <c r="CY5" s="173"/>
      <c r="CZ5" s="173"/>
      <c r="DA5" s="173"/>
      <c r="DB5" s="173"/>
      <c r="DC5" s="173"/>
      <c r="DD5" s="173"/>
      <c r="DE5" s="173"/>
      <c r="DF5" s="173"/>
      <c r="DG5" s="173"/>
      <c r="DH5" s="173"/>
      <c r="DI5" s="173"/>
      <c r="DJ5" s="173"/>
      <c r="DK5" s="173"/>
      <c r="DL5" s="173"/>
      <c r="DM5" s="173"/>
      <c r="DN5" s="173"/>
      <c r="DO5" s="173"/>
      <c r="DP5" s="173"/>
      <c r="DQ5" s="173"/>
      <c r="DR5" s="173"/>
      <c r="DS5" s="173"/>
      <c r="DT5" s="173"/>
      <c r="DU5" s="173"/>
      <c r="DV5" s="173"/>
      <c r="DW5" s="173"/>
      <c r="DX5" s="173"/>
      <c r="DY5" s="173"/>
      <c r="DZ5" s="173"/>
      <c r="EA5" s="173"/>
      <c r="EB5" s="173"/>
      <c r="EC5" s="173"/>
      <c r="ED5" s="173"/>
      <c r="EE5" s="173"/>
      <c r="EF5" s="173"/>
      <c r="EG5" s="173"/>
      <c r="EH5" s="173"/>
      <c r="EI5" s="173"/>
      <c r="EJ5" s="173"/>
      <c r="EK5" s="173"/>
      <c r="EL5" s="173"/>
      <c r="EM5" s="173"/>
      <c r="EN5" s="173"/>
      <c r="EO5" s="173"/>
      <c r="EP5" s="173"/>
      <c r="EQ5" s="173"/>
      <c r="ER5" s="173"/>
      <c r="ES5" s="173"/>
      <c r="ET5" s="173"/>
      <c r="EU5" s="173"/>
      <c r="EV5" s="173"/>
      <c r="EW5" s="173"/>
      <c r="EX5" s="173"/>
      <c r="EY5" s="173"/>
      <c r="EZ5" s="173"/>
      <c r="FA5" s="173"/>
      <c r="FB5" s="173"/>
      <c r="FC5" s="173"/>
      <c r="FD5" s="173"/>
      <c r="FE5" s="173"/>
      <c r="FF5" s="173"/>
      <c r="FG5" s="173"/>
      <c r="FH5" s="173"/>
      <c r="FI5" s="173"/>
      <c r="FJ5" s="173"/>
      <c r="FK5" s="173"/>
      <c r="FL5" s="173"/>
      <c r="FM5" s="173"/>
      <c r="FN5" s="173"/>
      <c r="FO5" s="173"/>
      <c r="FP5" s="173"/>
      <c r="FQ5" s="173"/>
      <c r="FR5" s="173"/>
      <c r="FS5" s="173"/>
      <c r="FT5" s="173"/>
      <c r="FU5" s="173"/>
      <c r="FV5" s="173"/>
      <c r="FW5" s="173"/>
      <c r="FX5" s="173"/>
      <c r="FY5" s="173"/>
      <c r="FZ5" s="173"/>
      <c r="GA5" s="173"/>
      <c r="GB5" s="173"/>
      <c r="GC5" s="173"/>
      <c r="GD5" s="173"/>
      <c r="GE5" s="173"/>
      <c r="GF5" s="173"/>
      <c r="GG5" s="173"/>
      <c r="GH5" s="173"/>
      <c r="GI5" s="173"/>
      <c r="GJ5" s="173"/>
      <c r="GK5" s="173"/>
      <c r="GL5" s="173"/>
      <c r="GM5" s="173"/>
      <c r="GN5" s="173"/>
      <c r="GO5" s="173"/>
      <c r="GP5" s="173"/>
      <c r="GQ5" s="173"/>
      <c r="GR5" s="173"/>
      <c r="GS5" s="173"/>
      <c r="GT5" s="173"/>
      <c r="GU5" s="173"/>
      <c r="GV5" s="173"/>
      <c r="GW5" s="173"/>
      <c r="GX5" s="173"/>
      <c r="GY5" s="173"/>
      <c r="GZ5" s="173"/>
      <c r="HA5" s="173"/>
      <c r="HB5" s="173"/>
      <c r="HC5" s="173"/>
      <c r="HD5" s="173"/>
      <c r="HE5" s="173"/>
      <c r="HF5" s="173"/>
      <c r="HG5" s="173"/>
      <c r="HH5" s="173"/>
      <c r="HI5" s="173"/>
      <c r="HJ5" s="173"/>
      <c r="HK5" s="173"/>
      <c r="HL5" s="173"/>
      <c r="HM5" s="173"/>
      <c r="HN5" s="173"/>
      <c r="HO5" s="173"/>
      <c r="HP5" s="173"/>
      <c r="HQ5" s="173"/>
      <c r="HR5" s="173"/>
      <c r="HS5" s="173"/>
      <c r="HT5" s="173"/>
      <c r="HU5" s="173"/>
      <c r="HV5" s="173"/>
      <c r="HW5" s="173"/>
      <c r="HX5" s="173"/>
      <c r="HY5" s="173"/>
      <c r="HZ5" s="173"/>
      <c r="IA5" s="173"/>
      <c r="IB5" s="173"/>
      <c r="IC5" s="173"/>
      <c r="ID5" s="173"/>
      <c r="IE5" s="173"/>
      <c r="IF5" s="173"/>
      <c r="IG5" s="173"/>
      <c r="IH5" s="173"/>
      <c r="II5" s="173"/>
      <c r="IJ5" s="173"/>
      <c r="IK5" s="173"/>
      <c r="IL5" s="173"/>
      <c r="IM5" s="173"/>
      <c r="IN5" s="173"/>
      <c r="IO5" s="173"/>
      <c r="IP5" s="173"/>
      <c r="IQ5" s="173"/>
      <c r="IR5" s="173"/>
      <c r="IS5" s="173"/>
      <c r="IT5" s="173"/>
      <c r="IU5" s="173"/>
      <c r="IV5" s="173"/>
      <c r="IW5" s="173"/>
      <c r="IX5" s="173"/>
      <c r="IY5" s="173"/>
      <c r="IZ5" s="173"/>
      <c r="JA5" s="173"/>
      <c r="JB5" s="173"/>
      <c r="JC5" s="173"/>
      <c r="JD5" s="173"/>
      <c r="JE5" s="173"/>
      <c r="JF5" s="173"/>
      <c r="JG5" s="173"/>
      <c r="JH5" s="173"/>
      <c r="JI5" s="173"/>
      <c r="JJ5" s="173"/>
      <c r="JK5" s="173"/>
      <c r="JL5" s="173"/>
      <c r="JM5" s="173"/>
      <c r="JN5" s="173"/>
      <c r="JO5" s="173"/>
      <c r="JP5" s="173"/>
      <c r="JQ5" s="173"/>
      <c r="JR5" s="173"/>
      <c r="JS5" s="173"/>
      <c r="JT5" s="173"/>
      <c r="JU5" s="173"/>
      <c r="JV5" s="173"/>
      <c r="JW5" s="173"/>
      <c r="JX5" s="173"/>
      <c r="JY5" s="173"/>
      <c r="JZ5" s="173"/>
      <c r="KA5" s="173"/>
      <c r="KB5" s="173"/>
      <c r="KC5" s="173"/>
      <c r="KD5" s="173"/>
      <c r="KE5" s="173"/>
      <c r="KF5" s="173"/>
      <c r="KG5" s="173"/>
      <c r="KH5" s="173"/>
      <c r="KI5" s="173"/>
      <c r="KJ5" s="173"/>
      <c r="KK5" s="173"/>
      <c r="KL5" s="173"/>
      <c r="KM5" s="173"/>
      <c r="KN5" s="173"/>
      <c r="KO5" s="173"/>
      <c r="KP5" s="173"/>
      <c r="KQ5" s="173"/>
      <c r="KR5" s="173"/>
      <c r="KS5" s="173"/>
      <c r="KT5" s="173"/>
      <c r="KU5" s="173"/>
      <c r="KV5" s="173"/>
      <c r="KW5" s="173"/>
      <c r="KX5" s="173"/>
      <c r="KY5" s="173"/>
      <c r="KZ5" s="173"/>
      <c r="LA5" s="173"/>
      <c r="LB5" s="173"/>
      <c r="LC5" s="173"/>
      <c r="LD5" s="173"/>
      <c r="LE5" s="173"/>
      <c r="LF5" s="173"/>
      <c r="LG5" s="173"/>
      <c r="LH5" s="173"/>
      <c r="LI5" s="173"/>
      <c r="LJ5" s="173"/>
      <c r="LK5" s="173"/>
      <c r="LL5" s="173"/>
      <c r="LM5" s="173"/>
      <c r="LN5" s="173"/>
      <c r="LO5" s="173"/>
      <c r="LP5" s="173"/>
      <c r="LQ5" s="173"/>
      <c r="LR5" s="173"/>
      <c r="LS5" s="173"/>
      <c r="LT5" s="173"/>
      <c r="LU5" s="173"/>
      <c r="LV5" s="173"/>
      <c r="LW5" s="173"/>
      <c r="LX5" s="173"/>
      <c r="LY5" s="173"/>
      <c r="LZ5" s="173"/>
      <c r="MA5" s="173"/>
      <c r="MB5" s="173"/>
      <c r="MC5" s="173"/>
      <c r="MD5" s="173"/>
      <c r="ME5" s="173"/>
      <c r="MF5" s="173"/>
      <c r="MG5" s="173"/>
      <c r="MH5" s="173"/>
      <c r="MI5" s="173"/>
      <c r="MJ5" s="173"/>
      <c r="MK5" s="173"/>
      <c r="ML5" s="173"/>
      <c r="MM5" s="173"/>
      <c r="MN5" s="173"/>
      <c r="MO5" s="173"/>
      <c r="MP5" s="173"/>
      <c r="MQ5" s="173"/>
      <c r="MR5" s="173"/>
      <c r="MS5" s="173"/>
      <c r="MT5" s="173"/>
      <c r="MU5" s="173"/>
      <c r="MV5" s="173"/>
      <c r="MW5" s="173"/>
      <c r="MX5" s="173"/>
      <c r="MY5" s="173"/>
      <c r="MZ5" s="173"/>
      <c r="NA5" s="173"/>
      <c r="NB5" s="173"/>
      <c r="NC5" s="173"/>
      <c r="ND5" s="173"/>
      <c r="NE5" s="173"/>
      <c r="NF5" s="173"/>
      <c r="NG5" s="173"/>
      <c r="NH5" s="173"/>
      <c r="NI5" s="173"/>
      <c r="NJ5" s="173"/>
      <c r="NK5" s="173"/>
      <c r="NL5" s="173"/>
      <c r="NM5" s="173"/>
      <c r="NN5" s="173"/>
      <c r="NO5" s="173"/>
      <c r="NP5" s="173"/>
      <c r="NQ5" s="173"/>
      <c r="NR5" s="173"/>
      <c r="NS5" s="173"/>
      <c r="NT5" s="173"/>
      <c r="NU5" s="173"/>
      <c r="NV5" s="173"/>
      <c r="NW5" s="173"/>
      <c r="NX5" s="173"/>
      <c r="NY5" s="173"/>
      <c r="NZ5" s="173"/>
      <c r="OA5" s="173"/>
      <c r="OB5" s="173"/>
      <c r="OC5" s="173"/>
      <c r="OD5" s="173"/>
      <c r="OE5" s="173"/>
      <c r="OF5" s="173"/>
      <c r="OG5" s="173"/>
      <c r="OH5" s="173"/>
      <c r="OI5" s="173"/>
      <c r="OJ5" s="173"/>
      <c r="OK5" s="173"/>
      <c r="OL5" s="173"/>
      <c r="OM5" s="173"/>
      <c r="ON5" s="173"/>
      <c r="OO5" s="173"/>
      <c r="OP5" s="173"/>
      <c r="OQ5" s="173"/>
      <c r="OR5" s="173"/>
      <c r="OS5" s="173"/>
      <c r="OT5" s="173"/>
      <c r="OU5" s="173"/>
      <c r="OV5" s="173"/>
      <c r="OW5" s="173"/>
      <c r="OX5" s="173"/>
      <c r="OY5" s="173"/>
      <c r="OZ5" s="173"/>
      <c r="PA5" s="173"/>
      <c r="PB5" s="173"/>
      <c r="PC5" s="173"/>
      <c r="PD5" s="173"/>
      <c r="PE5" s="173"/>
      <c r="PF5" s="173"/>
      <c r="PG5" s="173"/>
      <c r="PH5" s="173"/>
      <c r="PI5" s="173"/>
      <c r="PJ5" s="173"/>
      <c r="PK5" s="173"/>
      <c r="PL5" s="173"/>
      <c r="PM5" s="173"/>
      <c r="PN5" s="173"/>
      <c r="PO5" s="173"/>
      <c r="PP5" s="173"/>
      <c r="PQ5" s="173"/>
      <c r="PR5" s="173"/>
      <c r="PS5" s="173"/>
      <c r="PT5" s="173"/>
      <c r="PU5" s="173"/>
      <c r="PV5" s="173"/>
      <c r="PW5" s="173"/>
      <c r="PX5" s="173"/>
      <c r="PY5" s="173"/>
      <c r="PZ5" s="173"/>
      <c r="QA5" s="173"/>
      <c r="QB5" s="173"/>
      <c r="QC5" s="173"/>
      <c r="QD5" s="173"/>
      <c r="QE5" s="173"/>
      <c r="QF5" s="173"/>
      <c r="QG5" s="173"/>
      <c r="QH5" s="173"/>
      <c r="QI5" s="173"/>
      <c r="QJ5" s="173"/>
      <c r="QK5" s="173"/>
      <c r="QL5" s="173"/>
      <c r="QM5" s="173"/>
      <c r="QN5" s="173"/>
      <c r="QO5" s="173"/>
      <c r="QP5" s="173"/>
      <c r="QQ5" s="173"/>
      <c r="QR5" s="173"/>
      <c r="QS5" s="173"/>
      <c r="QT5" s="173"/>
      <c r="QU5" s="173"/>
      <c r="QV5" s="173"/>
      <c r="QW5" s="173"/>
      <c r="QX5" s="173"/>
      <c r="QY5" s="173"/>
      <c r="QZ5" s="173"/>
      <c r="RA5" s="173"/>
      <c r="RB5" s="173"/>
      <c r="RC5" s="173"/>
      <c r="RD5" s="173"/>
      <c r="RE5" s="173"/>
      <c r="RF5" s="173"/>
      <c r="RG5" s="173"/>
      <c r="RH5" s="173"/>
      <c r="RI5" s="173"/>
      <c r="RJ5" s="173"/>
      <c r="RK5" s="173"/>
      <c r="RL5" s="173"/>
      <c r="RM5" s="173"/>
      <c r="RN5" s="173"/>
      <c r="RO5" s="173"/>
      <c r="RP5" s="173"/>
      <c r="RQ5" s="173"/>
      <c r="RR5" s="173"/>
      <c r="RS5" s="173"/>
      <c r="RT5" s="173"/>
      <c r="RU5" s="173"/>
      <c r="RV5" s="173"/>
      <c r="RW5" s="173"/>
      <c r="RX5" s="173"/>
      <c r="RY5" s="173"/>
      <c r="RZ5" s="173"/>
      <c r="SA5" s="173"/>
      <c r="SB5" s="173"/>
      <c r="SC5" s="173"/>
      <c r="SD5" s="173"/>
      <c r="SE5" s="173"/>
      <c r="SF5" s="173"/>
      <c r="SG5" s="173"/>
      <c r="SH5" s="173"/>
      <c r="SI5" s="173"/>
      <c r="SJ5" s="173"/>
      <c r="SK5" s="173"/>
      <c r="SL5" s="173"/>
      <c r="SM5" s="173"/>
      <c r="SN5" s="173"/>
      <c r="SO5" s="173"/>
      <c r="SP5" s="173"/>
      <c r="SQ5" s="173"/>
      <c r="SR5" s="173"/>
      <c r="SS5" s="173"/>
      <c r="ST5" s="173"/>
      <c r="SU5" s="173"/>
      <c r="SV5" s="173"/>
      <c r="SW5" s="173"/>
      <c r="SX5" s="173"/>
      <c r="SY5" s="173"/>
      <c r="SZ5" s="173"/>
      <c r="TA5" s="173"/>
      <c r="TB5" s="173"/>
      <c r="TC5" s="173"/>
      <c r="TD5" s="173"/>
      <c r="TE5" s="173"/>
      <c r="TF5" s="173"/>
      <c r="TG5" s="173"/>
      <c r="TH5" s="173"/>
      <c r="TI5" s="173"/>
      <c r="TJ5" s="173"/>
      <c r="TK5" s="173"/>
      <c r="TL5" s="173"/>
      <c r="TM5" s="173"/>
      <c r="TN5" s="173"/>
      <c r="TO5" s="173"/>
      <c r="TP5" s="173"/>
      <c r="TQ5" s="173"/>
      <c r="TR5" s="173"/>
      <c r="TS5" s="173"/>
      <c r="TT5" s="173"/>
      <c r="TU5" s="173"/>
      <c r="TV5" s="173"/>
      <c r="TW5" s="173"/>
      <c r="TX5" s="173"/>
      <c r="TY5" s="173"/>
      <c r="TZ5" s="173"/>
      <c r="UA5" s="173"/>
      <c r="UB5" s="173"/>
      <c r="UC5" s="173"/>
      <c r="UD5" s="173"/>
      <c r="UE5" s="173"/>
      <c r="UF5" s="173"/>
      <c r="UG5" s="173"/>
      <c r="UH5" s="173"/>
      <c r="UI5" s="173"/>
      <c r="UJ5" s="173"/>
      <c r="UK5" s="173"/>
      <c r="UL5" s="173"/>
      <c r="UM5" s="173"/>
      <c r="UN5" s="173"/>
      <c r="UO5" s="173"/>
      <c r="UP5" s="173"/>
      <c r="UQ5" s="173"/>
      <c r="UR5" s="173"/>
      <c r="US5" s="173"/>
      <c r="UT5" s="173"/>
      <c r="UU5" s="173"/>
      <c r="UV5" s="173"/>
      <c r="UW5" s="173"/>
      <c r="UX5" s="173"/>
      <c r="UY5" s="173"/>
      <c r="UZ5" s="173"/>
      <c r="VA5" s="173"/>
      <c r="VB5" s="173"/>
      <c r="VC5" s="173"/>
      <c r="VD5" s="173"/>
      <c r="VE5" s="173"/>
      <c r="VF5" s="173"/>
      <c r="VG5" s="173"/>
      <c r="VH5" s="173"/>
      <c r="VI5" s="173"/>
      <c r="VJ5" s="173"/>
      <c r="VK5" s="173"/>
      <c r="VL5" s="173"/>
      <c r="VM5" s="173"/>
      <c r="VN5" s="173"/>
      <c r="VO5" s="173"/>
      <c r="VP5" s="173"/>
      <c r="VQ5" s="173"/>
      <c r="VR5" s="173"/>
      <c r="VS5" s="173"/>
      <c r="VT5" s="173"/>
      <c r="VU5" s="173"/>
      <c r="VV5" s="173"/>
      <c r="VW5" s="173"/>
      <c r="VX5" s="173"/>
      <c r="VY5" s="173"/>
      <c r="VZ5" s="173"/>
      <c r="WA5" s="173"/>
      <c r="WB5" s="173"/>
      <c r="WC5" s="173"/>
      <c r="WD5" s="173"/>
      <c r="WE5" s="173"/>
      <c r="WF5" s="173"/>
      <c r="WG5" s="173"/>
      <c r="WH5" s="173"/>
      <c r="WI5" s="173"/>
      <c r="WJ5" s="173"/>
      <c r="WK5" s="173"/>
      <c r="WL5" s="173"/>
      <c r="WM5" s="173"/>
      <c r="WN5" s="173"/>
      <c r="WO5" s="173"/>
      <c r="WP5" s="173"/>
      <c r="WQ5" s="173"/>
      <c r="WR5" s="173"/>
      <c r="WS5" s="173"/>
      <c r="WT5" s="173"/>
      <c r="WU5" s="173"/>
      <c r="WV5" s="173"/>
      <c r="WW5" s="173"/>
      <c r="WX5" s="173"/>
      <c r="WY5" s="173"/>
      <c r="WZ5" s="173"/>
      <c r="XA5" s="173"/>
      <c r="XB5" s="173"/>
      <c r="XC5" s="173"/>
      <c r="XD5" s="173"/>
      <c r="XE5" s="173"/>
      <c r="XF5" s="173"/>
      <c r="XG5" s="173"/>
      <c r="XH5" s="173"/>
      <c r="XI5" s="173"/>
      <c r="XJ5" s="173"/>
      <c r="XK5" s="173"/>
      <c r="XL5" s="173"/>
      <c r="XM5" s="173"/>
      <c r="XN5" s="173"/>
      <c r="XO5" s="173"/>
      <c r="XP5" s="173"/>
      <c r="XQ5" s="173"/>
      <c r="XR5" s="173"/>
      <c r="XS5" s="173"/>
      <c r="XT5" s="173"/>
      <c r="XU5" s="173"/>
      <c r="XV5" s="173"/>
      <c r="XW5" s="173"/>
      <c r="XX5" s="173"/>
      <c r="XY5" s="173"/>
      <c r="XZ5" s="173"/>
      <c r="YA5" s="173"/>
      <c r="YB5" s="173"/>
      <c r="YC5" s="173"/>
      <c r="YD5" s="173"/>
      <c r="YE5" s="173"/>
      <c r="YF5" s="173"/>
      <c r="YG5" s="173"/>
      <c r="YH5" s="173"/>
      <c r="YI5" s="173"/>
      <c r="YJ5" s="173"/>
      <c r="YK5" s="173"/>
      <c r="YL5" s="173"/>
      <c r="YM5" s="173"/>
      <c r="YN5" s="173"/>
      <c r="YO5" s="173"/>
      <c r="YP5" s="173"/>
      <c r="YQ5" s="173"/>
      <c r="YR5" s="173"/>
      <c r="YS5" s="173"/>
      <c r="YT5" s="173"/>
      <c r="YU5" s="173"/>
      <c r="YV5" s="173"/>
      <c r="YW5" s="173"/>
      <c r="YX5" s="173"/>
      <c r="YY5" s="173"/>
      <c r="YZ5" s="173"/>
      <c r="ZA5" s="173"/>
      <c r="ZB5" s="173"/>
      <c r="ZC5" s="173"/>
      <c r="ZD5" s="173"/>
      <c r="ZE5" s="173"/>
      <c r="ZF5" s="173"/>
      <c r="ZG5" s="173"/>
      <c r="ZH5" s="173"/>
      <c r="ZI5" s="173"/>
      <c r="ZJ5" s="173"/>
      <c r="ZK5" s="173"/>
      <c r="ZL5" s="173"/>
      <c r="ZM5" s="173"/>
      <c r="ZN5" s="173"/>
      <c r="ZO5" s="173"/>
      <c r="ZP5" s="173"/>
      <c r="ZQ5" s="173"/>
      <c r="ZR5" s="173"/>
      <c r="ZS5" s="173"/>
      <c r="ZT5" s="173"/>
      <c r="ZU5" s="173"/>
      <c r="ZV5" s="173"/>
      <c r="ZW5" s="173"/>
      <c r="ZX5" s="173"/>
      <c r="ZY5" s="173"/>
      <c r="ZZ5" s="173"/>
      <c r="AAA5" s="173"/>
      <c r="AAB5" s="173"/>
      <c r="AAC5" s="173"/>
      <c r="AAD5" s="173"/>
      <c r="AAE5" s="173"/>
      <c r="AAF5" s="173"/>
      <c r="AAG5" s="173"/>
      <c r="AAH5" s="173"/>
      <c r="AAI5" s="173"/>
      <c r="AAJ5" s="173"/>
      <c r="AAK5" s="173"/>
      <c r="AAL5" s="173"/>
      <c r="AAM5" s="173"/>
      <c r="AAN5" s="173"/>
      <c r="AAO5" s="173"/>
      <c r="AAP5" s="173"/>
      <c r="AAQ5" s="173"/>
      <c r="AAR5" s="173"/>
      <c r="AAS5" s="173"/>
      <c r="AAT5" s="173"/>
      <c r="AAU5" s="173"/>
      <c r="AAV5" s="173"/>
      <c r="AAW5" s="173"/>
      <c r="AAX5" s="173"/>
      <c r="AAY5" s="173"/>
      <c r="AAZ5" s="173"/>
      <c r="ABA5" s="173"/>
      <c r="ABB5" s="173"/>
      <c r="ABC5" s="173"/>
      <c r="ABD5" s="173"/>
      <c r="ABE5" s="173"/>
      <c r="ABF5" s="173"/>
      <c r="ABG5" s="173"/>
      <c r="ABH5" s="173"/>
      <c r="ABI5" s="173"/>
      <c r="ABJ5" s="173"/>
      <c r="ABK5" s="173"/>
      <c r="ABL5" s="173"/>
      <c r="ABM5" s="173"/>
      <c r="ABN5" s="173"/>
      <c r="ABO5" s="173"/>
      <c r="ABP5" s="173"/>
      <c r="ABQ5" s="173"/>
      <c r="ABR5" s="173"/>
      <c r="ABS5" s="173"/>
      <c r="ABT5" s="173"/>
      <c r="ABU5" s="173"/>
      <c r="ABV5" s="173"/>
      <c r="ABW5" s="173"/>
      <c r="ABX5" s="173"/>
      <c r="ABY5" s="173"/>
      <c r="ABZ5" s="173"/>
      <c r="ACA5" s="173"/>
      <c r="ACB5" s="173"/>
      <c r="ACC5" s="173"/>
      <c r="ACD5" s="173"/>
      <c r="ACE5" s="173"/>
      <c r="ACF5" s="173"/>
      <c r="ACG5" s="173"/>
      <c r="ACH5" s="173"/>
      <c r="ACI5" s="173"/>
      <c r="ACJ5" s="173"/>
      <c r="ACK5" s="173"/>
      <c r="ACL5" s="173"/>
      <c r="ACM5" s="173"/>
      <c r="ACN5" s="173"/>
      <c r="ACO5" s="173"/>
      <c r="ACP5" s="173"/>
      <c r="ACQ5" s="173"/>
      <c r="ACR5" s="173"/>
      <c r="ACS5" s="173"/>
      <c r="ACT5" s="173"/>
      <c r="ACU5" s="173"/>
      <c r="ACV5" s="173"/>
      <c r="ACW5" s="173"/>
      <c r="ACX5" s="173"/>
      <c r="ACY5" s="173"/>
      <c r="ACZ5" s="173"/>
      <c r="ADA5" s="173"/>
      <c r="ADB5" s="173"/>
      <c r="ADC5" s="173"/>
      <c r="ADD5" s="173"/>
      <c r="ADE5" s="173"/>
      <c r="ADF5" s="173"/>
      <c r="ADG5" s="173"/>
      <c r="ADH5" s="173"/>
      <c r="ADI5" s="173"/>
      <c r="ADJ5" s="173"/>
      <c r="ADK5" s="173"/>
      <c r="ADL5" s="173"/>
      <c r="ADM5" s="173"/>
      <c r="ADN5" s="173"/>
      <c r="ADO5" s="173"/>
      <c r="ADP5" s="173"/>
      <c r="ADQ5" s="173"/>
      <c r="ADR5" s="173"/>
      <c r="ADS5" s="173"/>
      <c r="ADT5" s="173"/>
      <c r="ADU5" s="173"/>
      <c r="ADV5" s="173"/>
      <c r="ADW5" s="173"/>
      <c r="ADX5" s="173"/>
      <c r="ADY5" s="173"/>
      <c r="ADZ5" s="173"/>
      <c r="AEA5" s="173"/>
      <c r="AEB5" s="173"/>
      <c r="AEC5" s="173"/>
      <c r="AED5" s="173"/>
      <c r="AEE5" s="173"/>
      <c r="AEF5" s="173"/>
      <c r="AEG5" s="173"/>
      <c r="AEH5" s="173"/>
      <c r="AEI5" s="173"/>
      <c r="AEJ5" s="173"/>
      <c r="AEK5" s="173"/>
      <c r="AEL5" s="173"/>
      <c r="AEM5" s="173"/>
      <c r="AEN5" s="173"/>
      <c r="AEO5" s="173"/>
      <c r="AEP5" s="173"/>
      <c r="AEQ5" s="173"/>
      <c r="AER5" s="173"/>
      <c r="AES5" s="173"/>
      <c r="AET5" s="173"/>
      <c r="AEU5" s="173"/>
      <c r="AEV5" s="173"/>
      <c r="AEW5" s="173"/>
      <c r="AEX5" s="173"/>
      <c r="AEY5" s="173"/>
      <c r="AEZ5" s="173"/>
      <c r="AFA5" s="173"/>
      <c r="AFB5" s="173"/>
      <c r="AFC5" s="173"/>
      <c r="AFD5" s="173"/>
      <c r="AFE5" s="173"/>
      <c r="AFF5" s="173"/>
      <c r="AFG5" s="173"/>
      <c r="AFH5" s="173"/>
      <c r="AFI5" s="173"/>
      <c r="AFJ5" s="173"/>
      <c r="AFK5" s="173"/>
      <c r="AFL5" s="173"/>
      <c r="AFM5" s="173"/>
      <c r="AFN5" s="173"/>
      <c r="AFO5" s="173"/>
      <c r="AFP5" s="173"/>
      <c r="AFQ5" s="173"/>
      <c r="AFR5" s="173"/>
      <c r="AFS5" s="173"/>
      <c r="AFT5" s="173"/>
      <c r="AFU5" s="173"/>
      <c r="AFV5" s="173"/>
      <c r="AFW5" s="173"/>
      <c r="AFX5" s="173"/>
      <c r="AFY5" s="173"/>
      <c r="AFZ5" s="173"/>
      <c r="AGA5" s="173"/>
      <c r="AGB5" s="173"/>
      <c r="AGC5" s="173"/>
      <c r="AGD5" s="173"/>
      <c r="AGE5" s="173"/>
      <c r="AGF5" s="173"/>
      <c r="AGG5" s="173"/>
      <c r="AGH5" s="173"/>
      <c r="AGI5" s="173"/>
      <c r="AGJ5" s="173"/>
      <c r="AGK5" s="173"/>
      <c r="AGL5" s="173"/>
      <c r="AGM5" s="173"/>
      <c r="AGN5" s="173"/>
      <c r="AGO5" s="173"/>
      <c r="AGP5" s="173"/>
      <c r="AGQ5" s="173"/>
      <c r="AGR5" s="173"/>
      <c r="AGS5" s="173"/>
      <c r="AGT5" s="173"/>
      <c r="AGU5" s="173"/>
      <c r="AGV5" s="173"/>
      <c r="AGW5" s="173"/>
      <c r="AGX5" s="173"/>
      <c r="AGY5" s="173"/>
      <c r="AGZ5" s="173"/>
      <c r="AHA5" s="173"/>
      <c r="AHB5" s="173"/>
      <c r="AHC5" s="173"/>
      <c r="AHD5" s="173"/>
      <c r="AHE5" s="173"/>
      <c r="AHF5" s="173"/>
      <c r="AHG5" s="173"/>
      <c r="AHH5" s="173"/>
      <c r="AHI5" s="173"/>
      <c r="AHJ5" s="173"/>
      <c r="AHK5" s="173"/>
      <c r="AHL5" s="173"/>
      <c r="AHM5" s="173"/>
      <c r="AHN5" s="173"/>
      <c r="AHO5" s="173"/>
      <c r="AHP5" s="173"/>
      <c r="AHQ5" s="173"/>
      <c r="AHR5" s="173"/>
      <c r="AHS5" s="173"/>
      <c r="AHT5" s="173"/>
      <c r="AHU5" s="173"/>
      <c r="AHV5" s="173"/>
      <c r="AHW5" s="173"/>
      <c r="AHX5" s="173"/>
      <c r="AHY5" s="173"/>
      <c r="AHZ5" s="173"/>
      <c r="AIA5" s="173"/>
      <c r="AIB5" s="173"/>
      <c r="AIC5" s="173"/>
      <c r="AID5" s="173"/>
      <c r="AIE5" s="173"/>
      <c r="AIF5" s="173"/>
      <c r="AIG5" s="173"/>
      <c r="AIH5" s="173"/>
      <c r="AII5" s="173"/>
      <c r="AIJ5" s="173"/>
      <c r="AIK5" s="173"/>
      <c r="AIL5" s="173"/>
      <c r="AIM5" s="173"/>
      <c r="AIN5" s="173"/>
      <c r="AIO5" s="173"/>
      <c r="AIP5" s="173"/>
      <c r="AIQ5" s="173"/>
      <c r="AIR5" s="173"/>
      <c r="AIS5" s="173"/>
      <c r="AIT5" s="173"/>
      <c r="AIU5" s="173"/>
      <c r="AIV5" s="173"/>
      <c r="AIW5" s="173"/>
      <c r="AIX5" s="173"/>
      <c r="AIY5" s="173"/>
      <c r="AIZ5" s="173"/>
      <c r="AJA5" s="173"/>
      <c r="AJB5" s="173"/>
      <c r="AJC5" s="173"/>
      <c r="AJD5" s="173"/>
      <c r="AJE5" s="173"/>
      <c r="AJF5" s="173"/>
      <c r="AJG5" s="173"/>
      <c r="AJH5" s="173"/>
      <c r="AJI5" s="173"/>
      <c r="AJJ5" s="173"/>
      <c r="AJK5" s="173"/>
      <c r="AJL5" s="173"/>
      <c r="AJM5" s="173"/>
      <c r="AJN5" s="173"/>
      <c r="AJO5" s="173"/>
      <c r="AJP5" s="173"/>
      <c r="AJQ5" s="173"/>
      <c r="AJR5" s="173"/>
      <c r="AJS5" s="173"/>
      <c r="AJT5" s="173"/>
      <c r="AJU5" s="173"/>
      <c r="AJV5" s="173"/>
      <c r="AJW5" s="173"/>
      <c r="AJX5" s="173"/>
      <c r="AJY5" s="173"/>
      <c r="AJZ5" s="173"/>
      <c r="AKA5" s="173"/>
      <c r="AKB5" s="173"/>
      <c r="AKC5" s="173"/>
      <c r="AKD5" s="173"/>
      <c r="AKE5" s="173"/>
      <c r="AKF5" s="173"/>
      <c r="AKG5" s="173"/>
      <c r="AKH5" s="173"/>
      <c r="AKI5" s="173"/>
      <c r="AKJ5" s="173"/>
      <c r="AKK5" s="173"/>
      <c r="AKL5" s="173"/>
      <c r="AKM5" s="173"/>
      <c r="AKN5" s="173"/>
      <c r="AKO5" s="173"/>
      <c r="AKP5" s="173"/>
      <c r="AKQ5" s="173"/>
      <c r="AKR5" s="173"/>
      <c r="AKS5" s="173"/>
      <c r="AKT5" s="173"/>
      <c r="AKU5" s="173"/>
      <c r="AKV5" s="173"/>
      <c r="AKW5" s="173"/>
      <c r="AKX5" s="173"/>
      <c r="AKY5" s="173"/>
      <c r="AKZ5" s="173"/>
      <c r="ALA5" s="173"/>
      <c r="ALB5" s="173"/>
      <c r="ALC5" s="173"/>
      <c r="ALD5" s="173"/>
      <c r="ALE5" s="173"/>
      <c r="ALF5" s="173"/>
      <c r="ALG5" s="173"/>
      <c r="ALH5" s="173"/>
      <c r="ALI5" s="173"/>
      <c r="ALJ5" s="173"/>
      <c r="ALK5" s="173"/>
      <c r="ALL5" s="173"/>
      <c r="ALM5" s="173"/>
      <c r="ALN5" s="173"/>
      <c r="ALO5" s="173"/>
      <c r="ALP5" s="173"/>
      <c r="ALQ5" s="173"/>
      <c r="ALR5" s="173"/>
      <c r="ALS5" s="173"/>
      <c r="ALT5" s="173"/>
      <c r="ALU5" s="173"/>
      <c r="ALV5" s="173"/>
      <c r="ALW5" s="173"/>
      <c r="ALX5" s="173"/>
      <c r="ALY5" s="173"/>
      <c r="ALZ5" s="173"/>
      <c r="AMA5" s="173"/>
      <c r="AMB5" s="173"/>
      <c r="AMC5" s="173"/>
      <c r="AMD5" s="173"/>
      <c r="AME5" s="173"/>
      <c r="AMF5" s="173"/>
      <c r="AMG5" s="173"/>
      <c r="AMH5" s="173"/>
      <c r="AMI5" s="173"/>
      <c r="AMJ5" s="173"/>
      <c r="AMK5" s="173"/>
      <c r="AML5" s="173"/>
      <c r="AMM5" s="173"/>
      <c r="AMN5" s="173"/>
      <c r="AMO5" s="173"/>
      <c r="AMP5" s="173"/>
      <c r="AMQ5" s="173"/>
      <c r="AMR5" s="173"/>
      <c r="AMS5" s="173"/>
      <c r="AMT5" s="173"/>
      <c r="AMU5" s="173"/>
      <c r="AMV5" s="173"/>
      <c r="AMW5" s="173"/>
      <c r="AMX5" s="173"/>
      <c r="AMY5" s="173"/>
      <c r="AMZ5" s="173"/>
      <c r="ANA5" s="173"/>
      <c r="ANB5" s="173"/>
      <c r="ANC5" s="173"/>
      <c r="AND5" s="173"/>
      <c r="ANE5" s="173"/>
      <c r="ANF5" s="173"/>
      <c r="ANG5" s="173"/>
      <c r="ANH5" s="173"/>
      <c r="ANI5" s="173"/>
      <c r="ANJ5" s="173"/>
      <c r="ANK5" s="173"/>
      <c r="ANL5" s="173"/>
      <c r="ANM5" s="173"/>
      <c r="ANN5" s="173"/>
      <c r="ANO5" s="173"/>
      <c r="ANP5" s="173"/>
      <c r="ANQ5" s="173"/>
      <c r="ANR5" s="173"/>
      <c r="ANS5" s="173"/>
      <c r="ANT5" s="173"/>
      <c r="ANU5" s="173"/>
      <c r="ANV5" s="173"/>
      <c r="ANW5" s="173"/>
      <c r="ANX5" s="173"/>
      <c r="ANY5" s="173"/>
      <c r="ANZ5" s="173"/>
      <c r="AOA5" s="173"/>
      <c r="AOB5" s="173"/>
      <c r="AOC5" s="173"/>
      <c r="AOD5" s="173"/>
      <c r="AOE5" s="173"/>
      <c r="AOF5" s="173"/>
      <c r="AOG5" s="173"/>
      <c r="AOH5" s="173"/>
      <c r="AOI5" s="173"/>
      <c r="AOJ5" s="173"/>
      <c r="AOK5" s="173"/>
      <c r="AOL5" s="173"/>
      <c r="AOM5" s="173"/>
      <c r="AON5" s="173"/>
      <c r="AOO5" s="173"/>
      <c r="AOP5" s="173"/>
      <c r="AOQ5" s="173"/>
      <c r="AOR5" s="173"/>
      <c r="AOS5" s="173"/>
      <c r="AOT5" s="173"/>
      <c r="AOU5" s="173"/>
      <c r="AOV5" s="173"/>
      <c r="AOW5" s="173"/>
      <c r="AOX5" s="173"/>
      <c r="AOY5" s="173"/>
      <c r="AOZ5" s="173"/>
      <c r="APA5" s="173"/>
      <c r="APB5" s="173"/>
      <c r="APC5" s="173"/>
      <c r="APD5" s="173"/>
      <c r="APE5" s="173"/>
      <c r="APF5" s="173"/>
      <c r="APG5" s="173"/>
      <c r="APH5" s="173"/>
      <c r="API5" s="173"/>
      <c r="APJ5" s="173"/>
      <c r="APK5" s="173"/>
      <c r="APL5" s="173"/>
      <c r="APM5" s="173"/>
      <c r="APN5" s="173"/>
      <c r="APO5" s="173"/>
      <c r="APP5" s="173"/>
      <c r="APQ5" s="173"/>
      <c r="APR5" s="173"/>
      <c r="APS5" s="173"/>
      <c r="APT5" s="173"/>
      <c r="APU5" s="173"/>
      <c r="APV5" s="173"/>
      <c r="APW5" s="173"/>
      <c r="APX5" s="173"/>
      <c r="APY5" s="173"/>
      <c r="APZ5" s="173"/>
      <c r="AQA5" s="173"/>
      <c r="AQB5" s="173"/>
      <c r="AQC5" s="173"/>
      <c r="AQD5" s="173"/>
      <c r="AQE5" s="173"/>
      <c r="AQF5" s="173"/>
      <c r="AQG5" s="173"/>
      <c r="AQH5" s="173"/>
      <c r="AQI5" s="173"/>
      <c r="AQJ5" s="173"/>
      <c r="AQK5" s="173"/>
      <c r="AQL5" s="173"/>
      <c r="AQM5" s="173"/>
      <c r="AQN5" s="173"/>
      <c r="AQO5" s="173"/>
      <c r="AQP5" s="173"/>
      <c r="AQQ5" s="173"/>
      <c r="AQR5" s="173"/>
      <c r="AQS5" s="173"/>
      <c r="AQT5" s="173"/>
      <c r="AQU5" s="173"/>
      <c r="AQV5" s="173"/>
      <c r="AQW5" s="173"/>
      <c r="AQX5" s="173"/>
      <c r="AQY5" s="173"/>
      <c r="AQZ5" s="173"/>
      <c r="ARA5" s="173"/>
      <c r="ARB5" s="173"/>
      <c r="ARC5" s="173"/>
      <c r="ARD5" s="173"/>
      <c r="ARE5" s="173"/>
      <c r="ARF5" s="173"/>
      <c r="ARG5" s="173"/>
      <c r="ARH5" s="173"/>
      <c r="ARI5" s="173"/>
      <c r="ARJ5" s="173"/>
      <c r="ARK5" s="173"/>
      <c r="ARL5" s="173"/>
      <c r="ARM5" s="173"/>
      <c r="ARN5" s="173"/>
      <c r="ARO5" s="173"/>
      <c r="ARP5" s="173"/>
      <c r="ARQ5" s="173"/>
      <c r="ARR5" s="173"/>
      <c r="ARS5" s="173"/>
      <c r="ART5" s="173"/>
      <c r="ARU5" s="173"/>
      <c r="ARV5" s="173"/>
      <c r="ARW5" s="173"/>
      <c r="ARX5" s="173"/>
      <c r="ARY5" s="173"/>
      <c r="ARZ5" s="173"/>
      <c r="ASA5" s="173"/>
      <c r="ASB5" s="173"/>
      <c r="ASC5" s="173"/>
      <c r="ASD5" s="173"/>
      <c r="ASE5" s="173"/>
      <c r="ASF5" s="173"/>
      <c r="ASG5" s="173"/>
      <c r="ASH5" s="173"/>
      <c r="ASI5" s="173"/>
      <c r="ASJ5" s="173"/>
      <c r="ASK5" s="173"/>
      <c r="ASL5" s="173"/>
      <c r="ASM5" s="173"/>
      <c r="ASN5" s="173"/>
      <c r="ASO5" s="173"/>
      <c r="ASP5" s="173"/>
      <c r="ASQ5" s="173"/>
      <c r="ASR5" s="173"/>
      <c r="ASS5" s="173"/>
      <c r="AST5" s="173"/>
      <c r="ASU5" s="173"/>
      <c r="ASV5" s="173"/>
      <c r="ASW5" s="173"/>
      <c r="ASX5" s="173"/>
      <c r="ASY5" s="173"/>
      <c r="ASZ5" s="173"/>
      <c r="ATA5" s="173"/>
      <c r="ATB5" s="173"/>
      <c r="ATC5" s="173"/>
      <c r="ATD5" s="173"/>
      <c r="ATE5" s="173"/>
      <c r="ATF5" s="173"/>
      <c r="ATG5" s="173"/>
      <c r="ATH5" s="173"/>
      <c r="ATI5" s="173"/>
      <c r="ATJ5" s="173"/>
      <c r="ATK5" s="173"/>
      <c r="ATL5" s="173"/>
      <c r="ATM5" s="173"/>
      <c r="ATN5" s="173"/>
      <c r="ATO5" s="173"/>
      <c r="ATP5" s="173"/>
      <c r="ATQ5" s="173"/>
      <c r="ATR5" s="173"/>
      <c r="ATS5" s="173"/>
      <c r="ATT5" s="173"/>
      <c r="ATU5" s="173"/>
      <c r="ATV5" s="173"/>
      <c r="ATW5" s="173"/>
      <c r="ATX5" s="173"/>
      <c r="ATY5" s="173"/>
      <c r="ATZ5" s="173"/>
      <c r="AUA5" s="173"/>
      <c r="AUB5" s="173"/>
      <c r="AUC5" s="173"/>
      <c r="AUD5" s="173"/>
      <c r="AUE5" s="173"/>
      <c r="AUF5" s="173"/>
      <c r="AUG5" s="173"/>
      <c r="AUH5" s="173"/>
      <c r="AUI5" s="173"/>
      <c r="AUJ5" s="173"/>
      <c r="AUK5" s="173"/>
      <c r="AUL5" s="173"/>
      <c r="AUM5" s="173"/>
      <c r="AUN5" s="173"/>
      <c r="AUO5" s="173"/>
      <c r="AUP5" s="173"/>
      <c r="AUQ5" s="173"/>
      <c r="AUR5" s="173"/>
      <c r="AUS5" s="173"/>
      <c r="AUT5" s="173"/>
      <c r="AUU5" s="173"/>
      <c r="AUV5" s="173"/>
      <c r="AUW5" s="173"/>
      <c r="AUX5" s="173"/>
      <c r="AUY5" s="173"/>
      <c r="AUZ5" s="173"/>
      <c r="AVA5" s="173"/>
      <c r="AVB5" s="173"/>
      <c r="AVC5" s="173"/>
      <c r="AVD5" s="173"/>
      <c r="AVE5" s="173"/>
      <c r="AVF5" s="173"/>
      <c r="AVG5" s="173"/>
      <c r="AVH5" s="173"/>
      <c r="AVI5" s="173"/>
      <c r="AVJ5" s="173"/>
      <c r="AVK5" s="173"/>
      <c r="AVL5" s="173"/>
      <c r="AVM5" s="173"/>
      <c r="AVN5" s="173"/>
      <c r="AVO5" s="173"/>
      <c r="AVP5" s="173"/>
      <c r="AVQ5" s="173"/>
      <c r="AVR5" s="173"/>
      <c r="AVS5" s="173"/>
      <c r="AVT5" s="173"/>
      <c r="AVU5" s="173"/>
      <c r="AVV5" s="173"/>
      <c r="AVW5" s="173"/>
      <c r="AVX5" s="173"/>
      <c r="AVY5" s="173"/>
      <c r="AVZ5" s="173"/>
      <c r="AWA5" s="173"/>
      <c r="AWB5" s="173"/>
      <c r="AWC5" s="173"/>
      <c r="AWD5" s="173"/>
      <c r="AWE5" s="173"/>
      <c r="AWF5" s="173"/>
      <c r="AWG5" s="173"/>
      <c r="AWH5" s="173"/>
      <c r="AWI5" s="173"/>
      <c r="AWJ5" s="173"/>
      <c r="AWK5" s="173"/>
      <c r="AWL5" s="173"/>
      <c r="AWM5" s="173"/>
      <c r="AWN5" s="173"/>
      <c r="AWO5" s="173"/>
      <c r="AWP5" s="173"/>
      <c r="AWQ5" s="173"/>
      <c r="AWR5" s="173"/>
      <c r="AWS5" s="173"/>
      <c r="AWT5" s="173"/>
      <c r="AWU5" s="173"/>
      <c r="AWV5" s="173"/>
      <c r="AWW5" s="173"/>
      <c r="AWX5" s="173"/>
      <c r="AWY5" s="173"/>
      <c r="AWZ5" s="173"/>
      <c r="AXA5" s="173"/>
      <c r="AXB5" s="173"/>
      <c r="AXC5" s="173"/>
      <c r="AXD5" s="173"/>
      <c r="AXE5" s="173"/>
      <c r="AXF5" s="173"/>
      <c r="AXG5" s="173"/>
      <c r="AXH5" s="173"/>
      <c r="AXI5" s="173"/>
      <c r="AXJ5" s="173"/>
      <c r="AXK5" s="173"/>
      <c r="AXL5" s="173"/>
      <c r="AXM5" s="173"/>
      <c r="AXN5" s="173"/>
      <c r="AXO5" s="173"/>
      <c r="AXP5" s="173"/>
      <c r="AXQ5" s="173"/>
      <c r="AXR5" s="173"/>
      <c r="AXS5" s="173"/>
      <c r="AXT5" s="173"/>
      <c r="AXU5" s="173"/>
      <c r="AXV5" s="173"/>
      <c r="AXW5" s="173"/>
      <c r="AXX5" s="173"/>
      <c r="AXY5" s="173"/>
      <c r="AXZ5" s="173"/>
      <c r="AYA5" s="173"/>
      <c r="AYB5" s="173"/>
      <c r="AYC5" s="173"/>
      <c r="AYD5" s="173"/>
      <c r="AYE5" s="173"/>
      <c r="AYF5" s="173"/>
      <c r="AYG5" s="173"/>
      <c r="AYH5" s="173"/>
      <c r="AYI5" s="173"/>
      <c r="AYJ5" s="173"/>
      <c r="AYK5" s="173"/>
      <c r="AYL5" s="173"/>
      <c r="AYM5" s="173"/>
      <c r="AYN5" s="173"/>
      <c r="AYO5" s="173"/>
      <c r="AYP5" s="173"/>
      <c r="AYQ5" s="173"/>
      <c r="AYR5" s="173"/>
      <c r="AYS5" s="173"/>
      <c r="AYT5" s="173"/>
      <c r="AYU5" s="173"/>
      <c r="AYV5" s="173"/>
      <c r="AYW5" s="173"/>
      <c r="AYX5" s="173"/>
      <c r="AYY5" s="173"/>
      <c r="AYZ5" s="173"/>
      <c r="AZA5" s="173"/>
      <c r="AZB5" s="173"/>
      <c r="AZC5" s="173"/>
      <c r="AZD5" s="173"/>
      <c r="AZE5" s="173"/>
      <c r="AZF5" s="173"/>
      <c r="AZG5" s="173"/>
      <c r="AZH5" s="173"/>
      <c r="AZI5" s="173"/>
      <c r="AZJ5" s="173"/>
      <c r="AZK5" s="173"/>
      <c r="AZL5" s="173"/>
      <c r="AZM5" s="173"/>
      <c r="AZN5" s="173"/>
      <c r="AZO5" s="173"/>
      <c r="AZP5" s="173"/>
      <c r="AZQ5" s="173"/>
      <c r="AZR5" s="173"/>
      <c r="AZS5" s="173"/>
      <c r="AZT5" s="173"/>
      <c r="AZU5" s="173"/>
      <c r="AZV5" s="173"/>
      <c r="AZW5" s="173"/>
      <c r="AZX5" s="173"/>
      <c r="AZY5" s="173"/>
      <c r="AZZ5" s="173"/>
      <c r="BAA5" s="173"/>
      <c r="BAB5" s="173"/>
      <c r="BAC5" s="173"/>
      <c r="BAD5" s="173"/>
      <c r="BAE5" s="173"/>
      <c r="BAF5" s="173"/>
      <c r="BAG5" s="173"/>
      <c r="BAH5" s="173"/>
      <c r="BAI5" s="173"/>
      <c r="BAJ5" s="173"/>
      <c r="BAK5" s="173"/>
      <c r="BAL5" s="173"/>
      <c r="BAM5" s="173"/>
      <c r="BAN5" s="173"/>
      <c r="BAO5" s="173"/>
      <c r="BAP5" s="173"/>
      <c r="BAQ5" s="173"/>
      <c r="BAR5" s="173"/>
      <c r="BAS5" s="173"/>
      <c r="BAT5" s="173"/>
      <c r="BAU5" s="173"/>
      <c r="BAV5" s="173"/>
      <c r="BAW5" s="173"/>
      <c r="BAX5" s="173"/>
      <c r="BAY5" s="173"/>
      <c r="BAZ5" s="173"/>
      <c r="BBA5" s="173"/>
      <c r="BBB5" s="173"/>
      <c r="BBC5" s="173"/>
      <c r="BBD5" s="173"/>
      <c r="BBE5" s="173"/>
      <c r="BBF5" s="173"/>
      <c r="BBG5" s="173"/>
      <c r="BBH5" s="173"/>
      <c r="BBI5" s="173"/>
      <c r="BBJ5" s="173"/>
      <c r="BBK5" s="173"/>
      <c r="BBL5" s="173"/>
      <c r="BBM5" s="173"/>
      <c r="BBN5" s="173"/>
      <c r="BBO5" s="173"/>
      <c r="BBP5" s="173"/>
      <c r="BBQ5" s="173"/>
      <c r="BBR5" s="173"/>
      <c r="BBS5" s="173"/>
      <c r="BBT5" s="173"/>
      <c r="BBU5" s="173"/>
      <c r="BBV5" s="173"/>
      <c r="BBW5" s="173"/>
      <c r="BBX5" s="173"/>
      <c r="BBY5" s="173"/>
      <c r="BBZ5" s="173"/>
      <c r="BCA5" s="173"/>
      <c r="BCB5" s="173"/>
      <c r="BCC5" s="173"/>
      <c r="BCD5" s="173"/>
      <c r="BCE5" s="173"/>
      <c r="BCF5" s="173"/>
      <c r="BCG5" s="173"/>
      <c r="BCH5" s="173"/>
      <c r="BCI5" s="173"/>
      <c r="BCJ5" s="173"/>
      <c r="BCK5" s="173"/>
      <c r="BCL5" s="173"/>
      <c r="BCM5" s="173"/>
      <c r="BCN5" s="173"/>
      <c r="BCO5" s="173"/>
      <c r="BCP5" s="173"/>
      <c r="BCQ5" s="173"/>
      <c r="BCR5" s="173"/>
      <c r="BCS5" s="173"/>
      <c r="BCT5" s="173"/>
      <c r="BCU5" s="173"/>
      <c r="BCV5" s="173"/>
      <c r="BCW5" s="173"/>
      <c r="BCX5" s="173"/>
      <c r="BCY5" s="173"/>
      <c r="BCZ5" s="173"/>
      <c r="BDA5" s="173"/>
      <c r="BDB5" s="173"/>
      <c r="BDC5" s="173"/>
      <c r="BDD5" s="173"/>
      <c r="BDE5" s="173"/>
      <c r="BDF5" s="173"/>
      <c r="BDG5" s="173"/>
      <c r="BDH5" s="173"/>
      <c r="BDI5" s="173"/>
      <c r="BDJ5" s="173"/>
      <c r="BDK5" s="173"/>
      <c r="BDL5" s="173"/>
      <c r="BDM5" s="173"/>
      <c r="BDN5" s="173"/>
      <c r="BDO5" s="173"/>
      <c r="BDP5" s="173"/>
      <c r="BDQ5" s="173"/>
      <c r="BDR5" s="173"/>
      <c r="BDS5" s="173"/>
      <c r="BDT5" s="173"/>
      <c r="BDU5" s="173"/>
      <c r="BDV5" s="173"/>
      <c r="BDW5" s="173"/>
      <c r="BDX5" s="173"/>
      <c r="BDY5" s="173"/>
      <c r="BDZ5" s="173"/>
      <c r="BEA5" s="173"/>
      <c r="BEB5" s="173"/>
      <c r="BEC5" s="173"/>
      <c r="BED5" s="173"/>
      <c r="BEE5" s="173"/>
      <c r="BEF5" s="173"/>
      <c r="BEG5" s="173"/>
      <c r="BEH5" s="173"/>
      <c r="BEI5" s="173"/>
      <c r="BEJ5" s="173"/>
      <c r="BEK5" s="173"/>
      <c r="BEL5" s="173"/>
      <c r="BEM5" s="173"/>
      <c r="BEN5" s="173"/>
      <c r="BEO5" s="173"/>
      <c r="BEP5" s="173"/>
      <c r="BEQ5" s="173"/>
      <c r="BER5" s="173"/>
      <c r="BES5" s="173"/>
      <c r="BET5" s="173"/>
      <c r="BEU5" s="173"/>
      <c r="BEV5" s="173"/>
      <c r="BEW5" s="173"/>
      <c r="BEX5" s="173"/>
      <c r="BEY5" s="173"/>
      <c r="BEZ5" s="173"/>
      <c r="BFA5" s="173"/>
      <c r="BFB5" s="173"/>
      <c r="BFC5" s="173"/>
      <c r="BFD5" s="173"/>
      <c r="BFE5" s="173"/>
      <c r="BFF5" s="173"/>
      <c r="BFG5" s="173"/>
      <c r="BFH5" s="173"/>
      <c r="BFI5" s="173"/>
      <c r="BFJ5" s="173"/>
      <c r="BFK5" s="173"/>
      <c r="BFL5" s="173"/>
      <c r="BFM5" s="173"/>
      <c r="BFN5" s="173"/>
      <c r="BFO5" s="173"/>
      <c r="BFP5" s="173"/>
      <c r="BFQ5" s="173"/>
      <c r="BFR5" s="173"/>
      <c r="BFS5" s="173"/>
      <c r="BFT5" s="173"/>
      <c r="BFU5" s="173"/>
      <c r="BFV5" s="173"/>
      <c r="BFW5" s="173"/>
      <c r="BFX5" s="173"/>
      <c r="BFY5" s="173"/>
      <c r="BFZ5" s="173"/>
      <c r="BGA5" s="173"/>
      <c r="BGB5" s="173"/>
      <c r="BGC5" s="173"/>
      <c r="BGD5" s="173"/>
      <c r="BGE5" s="173"/>
      <c r="BGF5" s="173"/>
      <c r="BGG5" s="173"/>
      <c r="BGH5" s="173"/>
      <c r="BGI5" s="173"/>
      <c r="BGJ5" s="173"/>
      <c r="BGK5" s="173"/>
      <c r="BGL5" s="173"/>
      <c r="BGM5" s="173"/>
      <c r="BGN5" s="173"/>
      <c r="BGO5" s="173"/>
      <c r="BGP5" s="173"/>
      <c r="BGQ5" s="173"/>
      <c r="BGR5" s="173"/>
      <c r="BGS5" s="173"/>
      <c r="BGT5" s="173"/>
      <c r="BGU5" s="173"/>
      <c r="BGV5" s="173"/>
      <c r="BGW5" s="173"/>
      <c r="BGX5" s="173"/>
      <c r="BGY5" s="173"/>
      <c r="BGZ5" s="173"/>
      <c r="BHA5" s="173"/>
      <c r="BHB5" s="173"/>
      <c r="BHC5" s="173"/>
      <c r="BHD5" s="173"/>
      <c r="BHE5" s="173"/>
      <c r="BHF5" s="173"/>
      <c r="BHG5" s="173"/>
      <c r="BHH5" s="173"/>
      <c r="BHI5" s="173"/>
      <c r="BHJ5" s="173"/>
      <c r="BHK5" s="173"/>
      <c r="BHL5" s="173"/>
      <c r="BHM5" s="173"/>
      <c r="BHN5" s="173"/>
      <c r="BHO5" s="173"/>
      <c r="BHP5" s="173"/>
      <c r="BHQ5" s="173"/>
      <c r="BHR5" s="173"/>
      <c r="BHS5" s="173"/>
      <c r="BHT5" s="173"/>
      <c r="BHU5" s="173"/>
      <c r="BHV5" s="173"/>
      <c r="BHW5" s="173"/>
      <c r="BHX5" s="173"/>
      <c r="BHY5" s="173"/>
      <c r="BHZ5" s="173"/>
      <c r="BIA5" s="173"/>
      <c r="BIB5" s="173"/>
      <c r="BIC5" s="173"/>
      <c r="BID5" s="173"/>
      <c r="BIE5" s="173"/>
      <c r="BIF5" s="173"/>
      <c r="BIG5" s="173"/>
      <c r="BIH5" s="173"/>
      <c r="BII5" s="173"/>
      <c r="BIJ5" s="173"/>
      <c r="BIK5" s="173"/>
      <c r="BIL5" s="173"/>
      <c r="BIM5" s="173"/>
      <c r="BIN5" s="173"/>
      <c r="BIO5" s="173"/>
      <c r="BIP5" s="173"/>
      <c r="BIQ5" s="173"/>
      <c r="BIR5" s="173"/>
      <c r="BIS5" s="173"/>
      <c r="BIT5" s="173"/>
      <c r="BIU5" s="173"/>
      <c r="BIV5" s="173"/>
      <c r="BIW5" s="173"/>
      <c r="BIX5" s="173"/>
      <c r="BIY5" s="173"/>
      <c r="BIZ5" s="173"/>
      <c r="BJA5" s="173"/>
      <c r="BJB5" s="173"/>
      <c r="BJC5" s="173"/>
      <c r="BJD5" s="173"/>
      <c r="BJE5" s="173"/>
      <c r="BJF5" s="173"/>
      <c r="BJG5" s="173"/>
      <c r="BJH5" s="173"/>
      <c r="BJI5" s="173"/>
      <c r="BJJ5" s="173"/>
      <c r="BJK5" s="173"/>
      <c r="BJL5" s="173"/>
      <c r="BJM5" s="173"/>
      <c r="BJN5" s="173"/>
      <c r="BJO5" s="173"/>
      <c r="BJP5" s="173"/>
      <c r="BJQ5" s="173"/>
      <c r="BJR5" s="173"/>
      <c r="BJS5" s="173"/>
      <c r="BJT5" s="173"/>
      <c r="BJU5" s="173"/>
      <c r="BJV5" s="173"/>
      <c r="BJW5" s="173"/>
      <c r="BJX5" s="173"/>
      <c r="BJY5" s="173"/>
      <c r="BJZ5" s="173"/>
      <c r="BKA5" s="173"/>
      <c r="BKB5" s="173"/>
      <c r="BKC5" s="173"/>
      <c r="BKD5" s="173"/>
      <c r="BKE5" s="173"/>
      <c r="BKF5" s="173"/>
      <c r="BKG5" s="173"/>
      <c r="BKH5" s="173"/>
      <c r="BKI5" s="173"/>
      <c r="BKJ5" s="173"/>
      <c r="BKK5" s="173"/>
      <c r="BKL5" s="173"/>
      <c r="BKM5" s="173"/>
      <c r="BKN5" s="173"/>
      <c r="BKO5" s="173"/>
      <c r="BKP5" s="173"/>
      <c r="BKQ5" s="173"/>
      <c r="BKR5" s="173"/>
      <c r="BKS5" s="173"/>
      <c r="BKT5" s="173"/>
      <c r="BKU5" s="173"/>
      <c r="BKV5" s="173"/>
      <c r="BKW5" s="173"/>
      <c r="BKX5" s="173"/>
      <c r="BKY5" s="173"/>
      <c r="BKZ5" s="173"/>
      <c r="BLA5" s="173"/>
      <c r="BLB5" s="173"/>
      <c r="BLC5" s="173"/>
      <c r="BLD5" s="173"/>
      <c r="BLE5" s="173"/>
      <c r="BLF5" s="173"/>
      <c r="BLG5" s="173"/>
      <c r="BLH5" s="173"/>
      <c r="BLI5" s="173"/>
      <c r="BLJ5" s="173"/>
      <c r="BLK5" s="173"/>
      <c r="BLL5" s="173"/>
      <c r="BLM5" s="173"/>
      <c r="BLN5" s="173"/>
      <c r="BLO5" s="173"/>
      <c r="BLP5" s="173"/>
      <c r="BLQ5" s="173"/>
      <c r="BLR5" s="173"/>
      <c r="BLS5" s="173"/>
      <c r="BLT5" s="173"/>
      <c r="BLU5" s="173"/>
      <c r="BLV5" s="173"/>
      <c r="BLW5" s="173"/>
      <c r="BLX5" s="173"/>
      <c r="BLY5" s="173"/>
      <c r="BLZ5" s="173"/>
      <c r="BMA5" s="173"/>
      <c r="BMB5" s="173"/>
      <c r="BMC5" s="173"/>
      <c r="BMD5" s="173"/>
      <c r="BME5" s="173"/>
      <c r="BMF5" s="173"/>
      <c r="BMG5" s="173"/>
      <c r="BMH5" s="173"/>
      <c r="BMI5" s="173"/>
      <c r="BMJ5" s="173"/>
      <c r="BMK5" s="173"/>
      <c r="BML5" s="173"/>
      <c r="BMM5" s="173"/>
      <c r="BMN5" s="173"/>
      <c r="BMO5" s="173"/>
      <c r="BMP5" s="173"/>
      <c r="BMQ5" s="173"/>
      <c r="BMR5" s="173"/>
      <c r="BMS5" s="173"/>
      <c r="BMT5" s="173"/>
      <c r="BMU5" s="173"/>
      <c r="BMV5" s="173"/>
      <c r="BMW5" s="173"/>
      <c r="BMX5" s="173"/>
      <c r="BMY5" s="173"/>
      <c r="BMZ5" s="173"/>
      <c r="BNA5" s="173"/>
      <c r="BNB5" s="173"/>
      <c r="BNC5" s="173"/>
      <c r="BND5" s="173"/>
      <c r="BNE5" s="173"/>
      <c r="BNF5" s="173"/>
      <c r="BNG5" s="173"/>
      <c r="BNH5" s="173"/>
      <c r="BNI5" s="173"/>
      <c r="BNJ5" s="173"/>
      <c r="BNK5" s="173"/>
      <c r="BNL5" s="173"/>
      <c r="BNM5" s="173"/>
      <c r="BNN5" s="173"/>
      <c r="BNO5" s="173"/>
      <c r="BNP5" s="173"/>
      <c r="BNQ5" s="173"/>
      <c r="BNR5" s="173"/>
      <c r="BNS5" s="173"/>
      <c r="BNT5" s="173"/>
      <c r="BNU5" s="173"/>
      <c r="BNV5" s="173"/>
      <c r="BNW5" s="173"/>
      <c r="BNX5" s="173"/>
      <c r="BNY5" s="173"/>
      <c r="BNZ5" s="173"/>
      <c r="BOA5" s="173"/>
      <c r="BOB5" s="173"/>
      <c r="BOC5" s="173"/>
      <c r="BOD5" s="173"/>
      <c r="BOE5" s="173"/>
      <c r="BOF5" s="173"/>
      <c r="BOG5" s="173"/>
      <c r="BOH5" s="173"/>
      <c r="BOI5" s="173"/>
      <c r="BOJ5" s="173"/>
      <c r="BOK5" s="173"/>
      <c r="BOL5" s="173"/>
      <c r="BOM5" s="173"/>
      <c r="BON5" s="173"/>
      <c r="BOO5" s="173"/>
      <c r="BOP5" s="173"/>
      <c r="BOQ5" s="173"/>
      <c r="BOR5" s="173"/>
      <c r="BOS5" s="173"/>
      <c r="BOT5" s="173"/>
      <c r="BOU5" s="173"/>
      <c r="BOV5" s="173"/>
      <c r="BOW5" s="173"/>
      <c r="BOX5" s="173"/>
      <c r="BOY5" s="173"/>
      <c r="BOZ5" s="173"/>
      <c r="BPA5" s="173"/>
      <c r="BPB5" s="173"/>
      <c r="BPC5" s="173"/>
      <c r="BPD5" s="173"/>
      <c r="BPE5" s="173"/>
      <c r="BPF5" s="173"/>
      <c r="BPG5" s="173"/>
      <c r="BPH5" s="173"/>
      <c r="BPI5" s="173"/>
      <c r="BPJ5" s="173"/>
      <c r="BPK5" s="173"/>
      <c r="BPL5" s="173"/>
      <c r="BPM5" s="173"/>
      <c r="BPN5" s="173"/>
      <c r="BPO5" s="173"/>
      <c r="BPP5" s="173"/>
      <c r="BPQ5" s="173"/>
      <c r="BPR5" s="173"/>
      <c r="BPS5" s="173"/>
      <c r="BPT5" s="173"/>
      <c r="BPU5" s="173"/>
      <c r="BPV5" s="173"/>
      <c r="BPW5" s="173"/>
      <c r="BPX5" s="173"/>
      <c r="BPY5" s="173"/>
      <c r="BPZ5" s="173"/>
      <c r="BQA5" s="173"/>
      <c r="BQB5" s="173"/>
      <c r="BQC5" s="173"/>
      <c r="BQD5" s="173"/>
      <c r="BQE5" s="173"/>
      <c r="BQF5" s="173"/>
      <c r="BQG5" s="173"/>
      <c r="BQH5" s="173"/>
      <c r="BQI5" s="173"/>
      <c r="BQJ5" s="173"/>
      <c r="BQK5" s="173"/>
      <c r="BQL5" s="173"/>
      <c r="BQM5" s="173"/>
      <c r="BQN5" s="173"/>
      <c r="BQO5" s="173"/>
      <c r="BQP5" s="173"/>
      <c r="BQQ5" s="173"/>
      <c r="BQR5" s="173"/>
      <c r="BQS5" s="173"/>
      <c r="BQT5" s="173"/>
      <c r="BQU5" s="173"/>
      <c r="BQV5" s="173"/>
      <c r="BQW5" s="173"/>
      <c r="BQX5" s="173"/>
      <c r="BQY5" s="173"/>
      <c r="BQZ5" s="173"/>
      <c r="BRA5" s="173"/>
      <c r="BRB5" s="173"/>
      <c r="BRC5" s="173"/>
      <c r="BRD5" s="173"/>
      <c r="BRE5" s="173"/>
      <c r="BRF5" s="173"/>
      <c r="BRG5" s="173"/>
      <c r="BRH5" s="173"/>
      <c r="BRI5" s="173"/>
      <c r="BRJ5" s="173"/>
      <c r="BRK5" s="173"/>
      <c r="BRL5" s="173"/>
      <c r="BRM5" s="173"/>
      <c r="BRN5" s="173"/>
      <c r="BRO5" s="173"/>
      <c r="BRP5" s="173"/>
      <c r="BRQ5" s="173"/>
      <c r="BRR5" s="173"/>
      <c r="BRS5" s="173"/>
      <c r="BRT5" s="173"/>
      <c r="BRU5" s="173"/>
      <c r="BRV5" s="173"/>
      <c r="BRW5" s="173"/>
      <c r="BRX5" s="173"/>
      <c r="BRY5" s="173"/>
      <c r="BRZ5" s="173"/>
      <c r="BSA5" s="173"/>
      <c r="BSB5" s="173"/>
      <c r="BSC5" s="173"/>
      <c r="BSD5" s="173"/>
      <c r="BSE5" s="173"/>
      <c r="BSF5" s="173"/>
      <c r="BSG5" s="173"/>
      <c r="BSH5" s="173"/>
      <c r="BSI5" s="173"/>
      <c r="BSJ5" s="173"/>
      <c r="BSK5" s="173"/>
      <c r="BSL5" s="173"/>
      <c r="BSM5" s="173"/>
      <c r="BSN5" s="173"/>
      <c r="BSO5" s="173"/>
      <c r="BSP5" s="173"/>
      <c r="BSQ5" s="173"/>
      <c r="BSR5" s="173"/>
      <c r="BSS5" s="173"/>
      <c r="BST5" s="173"/>
      <c r="BSU5" s="173"/>
      <c r="BSV5" s="173"/>
      <c r="BSW5" s="173"/>
      <c r="BSX5" s="173"/>
      <c r="BSY5" s="173"/>
      <c r="BSZ5" s="173"/>
      <c r="BTA5" s="173"/>
      <c r="BTB5" s="173"/>
      <c r="BTC5" s="173"/>
      <c r="BTD5" s="173"/>
      <c r="BTE5" s="173"/>
      <c r="BTF5" s="173"/>
      <c r="BTG5" s="173"/>
      <c r="BTH5" s="173"/>
      <c r="BTI5" s="173"/>
      <c r="BTJ5" s="173"/>
      <c r="BTK5" s="173"/>
      <c r="BTL5" s="173"/>
      <c r="BTM5" s="173"/>
      <c r="BTN5" s="173"/>
      <c r="BTO5" s="173"/>
      <c r="BTP5" s="173"/>
      <c r="BTQ5" s="173"/>
      <c r="BTR5" s="173"/>
      <c r="BTS5" s="173"/>
      <c r="BTT5" s="173"/>
      <c r="BTU5" s="173"/>
      <c r="BTV5" s="173"/>
      <c r="BTW5" s="173"/>
      <c r="BTX5" s="173"/>
      <c r="BTY5" s="173"/>
      <c r="BTZ5" s="173"/>
      <c r="BUA5" s="173"/>
      <c r="BUB5" s="173"/>
      <c r="BUC5" s="173"/>
      <c r="BUD5" s="173"/>
      <c r="BUE5" s="173"/>
      <c r="BUF5" s="173"/>
      <c r="BUG5" s="173"/>
      <c r="BUH5" s="173"/>
      <c r="BUI5" s="173"/>
      <c r="BUJ5" s="173"/>
      <c r="BUK5" s="173"/>
      <c r="BUL5" s="173"/>
      <c r="BUM5" s="173"/>
      <c r="BUN5" s="173"/>
      <c r="BUO5" s="173"/>
      <c r="BUP5" s="173"/>
      <c r="BUQ5" s="173"/>
      <c r="BUR5" s="173"/>
      <c r="BUS5" s="173"/>
      <c r="BUT5" s="173"/>
      <c r="BUU5" s="173"/>
      <c r="BUV5" s="173"/>
      <c r="BUW5" s="173"/>
      <c r="BUX5" s="173"/>
      <c r="BUY5" s="173"/>
      <c r="BUZ5" s="173"/>
      <c r="BVA5" s="173"/>
      <c r="BVB5" s="173"/>
      <c r="BVC5" s="173"/>
      <c r="BVD5" s="173"/>
      <c r="BVE5" s="173"/>
      <c r="BVF5" s="173"/>
      <c r="BVG5" s="173"/>
      <c r="BVH5" s="173"/>
      <c r="BVI5" s="173"/>
      <c r="BVJ5" s="173"/>
      <c r="BVK5" s="173"/>
      <c r="BVL5" s="173"/>
      <c r="BVM5" s="173"/>
      <c r="BVN5" s="173"/>
      <c r="BVO5" s="173"/>
      <c r="BVP5" s="173"/>
      <c r="BVQ5" s="173"/>
      <c r="BVR5" s="173"/>
      <c r="BVS5" s="173"/>
      <c r="BVT5" s="173"/>
      <c r="BVU5" s="173"/>
      <c r="BVV5" s="173"/>
      <c r="BVW5" s="173"/>
      <c r="BVX5" s="173"/>
      <c r="BVY5" s="173"/>
      <c r="BVZ5" s="173"/>
      <c r="BWA5" s="173"/>
      <c r="BWB5" s="173"/>
      <c r="BWC5" s="173"/>
      <c r="BWD5" s="173"/>
      <c r="BWE5" s="173"/>
      <c r="BWF5" s="173"/>
      <c r="BWG5" s="173"/>
      <c r="BWH5" s="173"/>
      <c r="BWI5" s="173"/>
      <c r="BWJ5" s="173"/>
      <c r="BWK5" s="173"/>
      <c r="BWL5" s="173"/>
      <c r="BWM5" s="173"/>
      <c r="BWN5" s="173"/>
      <c r="BWO5" s="173"/>
      <c r="BWP5" s="173"/>
      <c r="BWQ5" s="173"/>
      <c r="BWR5" s="173"/>
      <c r="BWS5" s="173"/>
      <c r="BWT5" s="173"/>
      <c r="BWU5" s="173"/>
      <c r="BWV5" s="173"/>
      <c r="BWW5" s="173"/>
      <c r="BWX5" s="173"/>
      <c r="BWY5" s="173"/>
      <c r="BWZ5" s="173"/>
      <c r="BXA5" s="173"/>
      <c r="BXB5" s="173"/>
      <c r="BXC5" s="173"/>
      <c r="BXD5" s="173"/>
      <c r="BXE5" s="173"/>
      <c r="BXF5" s="173"/>
      <c r="BXG5" s="173"/>
      <c r="BXH5" s="173"/>
      <c r="BXI5" s="173"/>
      <c r="BXJ5" s="173"/>
      <c r="BXK5" s="173"/>
      <c r="BXL5" s="173"/>
      <c r="BXM5" s="173"/>
      <c r="BXN5" s="173"/>
      <c r="BXO5" s="173"/>
      <c r="BXP5" s="173"/>
      <c r="BXQ5" s="173"/>
      <c r="BXR5" s="173"/>
      <c r="BXS5" s="173"/>
      <c r="BXT5" s="173"/>
      <c r="BXU5" s="173"/>
      <c r="BXV5" s="173"/>
      <c r="BXW5" s="173"/>
      <c r="BXX5" s="173"/>
      <c r="BXY5" s="173"/>
      <c r="BXZ5" s="173"/>
      <c r="BYA5" s="173"/>
      <c r="BYB5" s="173"/>
      <c r="BYC5" s="173"/>
      <c r="BYD5" s="173"/>
      <c r="BYE5" s="173"/>
      <c r="BYF5" s="173"/>
      <c r="BYG5" s="173"/>
      <c r="BYH5" s="173"/>
      <c r="BYI5" s="173"/>
      <c r="BYJ5" s="173"/>
      <c r="BYK5" s="173"/>
      <c r="BYL5" s="173"/>
      <c r="BYM5" s="173"/>
      <c r="BYN5" s="173"/>
      <c r="BYO5" s="173"/>
      <c r="BYP5" s="173"/>
      <c r="BYQ5" s="173"/>
      <c r="BYR5" s="173"/>
      <c r="BYS5" s="173"/>
      <c r="BYT5" s="173"/>
      <c r="BYU5" s="173"/>
      <c r="BYV5" s="173"/>
      <c r="BYW5" s="173"/>
      <c r="BYX5" s="173"/>
      <c r="BYY5" s="173"/>
      <c r="BYZ5" s="173"/>
      <c r="BZA5" s="173"/>
      <c r="BZB5" s="173"/>
      <c r="BZC5" s="173"/>
      <c r="BZD5" s="173"/>
      <c r="BZE5" s="173"/>
      <c r="BZF5" s="173"/>
      <c r="BZG5" s="173"/>
      <c r="BZH5" s="173"/>
      <c r="BZI5" s="173"/>
      <c r="BZJ5" s="173"/>
      <c r="BZK5" s="173"/>
      <c r="BZL5" s="173"/>
      <c r="BZM5" s="173"/>
      <c r="BZN5" s="173"/>
      <c r="BZO5" s="173"/>
      <c r="BZP5" s="173"/>
      <c r="BZQ5" s="173"/>
      <c r="BZR5" s="173"/>
      <c r="BZS5" s="173"/>
      <c r="BZT5" s="173"/>
      <c r="BZU5" s="173"/>
      <c r="BZV5" s="173"/>
      <c r="BZW5" s="173"/>
      <c r="BZX5" s="173"/>
      <c r="BZY5" s="173"/>
      <c r="BZZ5" s="173"/>
      <c r="CAA5" s="173"/>
      <c r="CAB5" s="173"/>
      <c r="CAC5" s="173"/>
      <c r="CAD5" s="173"/>
      <c r="CAE5" s="173"/>
      <c r="CAF5" s="173"/>
      <c r="CAG5" s="173"/>
      <c r="CAH5" s="173"/>
      <c r="CAI5" s="173"/>
      <c r="CAJ5" s="173"/>
      <c r="CAK5" s="173"/>
      <c r="CAL5" s="173"/>
      <c r="CAM5" s="173"/>
      <c r="CAN5" s="173"/>
      <c r="CAO5" s="173"/>
      <c r="CAP5" s="173"/>
      <c r="CAQ5" s="173"/>
      <c r="CAR5" s="173"/>
      <c r="CAS5" s="173"/>
      <c r="CAT5" s="173"/>
      <c r="CAU5" s="173"/>
      <c r="CAV5" s="173"/>
      <c r="CAW5" s="173"/>
      <c r="CAX5" s="173"/>
      <c r="CAY5" s="173"/>
      <c r="CAZ5" s="173"/>
      <c r="CBA5" s="173"/>
      <c r="CBB5" s="173"/>
      <c r="CBC5" s="173"/>
      <c r="CBD5" s="173"/>
      <c r="CBE5" s="173"/>
      <c r="CBF5" s="173"/>
      <c r="CBG5" s="173"/>
      <c r="CBH5" s="173"/>
      <c r="CBI5" s="173"/>
      <c r="CBJ5" s="173"/>
      <c r="CBK5" s="173"/>
      <c r="CBL5" s="173"/>
      <c r="CBM5" s="173"/>
      <c r="CBN5" s="173"/>
      <c r="CBO5" s="173"/>
      <c r="CBP5" s="173"/>
      <c r="CBQ5" s="173"/>
      <c r="CBR5" s="173"/>
      <c r="CBS5" s="173"/>
      <c r="CBT5" s="173"/>
      <c r="CBU5" s="173"/>
      <c r="CBV5" s="173"/>
      <c r="CBW5" s="173"/>
      <c r="CBX5" s="173"/>
      <c r="CBY5" s="173"/>
      <c r="CBZ5" s="173"/>
      <c r="CCA5" s="173"/>
      <c r="CCB5" s="173"/>
      <c r="CCC5" s="173"/>
      <c r="CCD5" s="173"/>
      <c r="CCE5" s="173"/>
      <c r="CCF5" s="173"/>
      <c r="CCG5" s="173"/>
      <c r="CCH5" s="173"/>
      <c r="CCI5" s="173"/>
      <c r="CCJ5" s="173"/>
      <c r="CCK5" s="173"/>
      <c r="CCL5" s="173"/>
      <c r="CCM5" s="173"/>
      <c r="CCN5" s="173"/>
      <c r="CCO5" s="173"/>
      <c r="CCP5" s="173"/>
      <c r="CCQ5" s="173"/>
      <c r="CCR5" s="173"/>
      <c r="CCS5" s="173"/>
      <c r="CCT5" s="173"/>
      <c r="CCU5" s="173"/>
      <c r="CCV5" s="173"/>
      <c r="CCW5" s="173"/>
      <c r="CCX5" s="173"/>
      <c r="CCY5" s="173"/>
      <c r="CCZ5" s="173"/>
      <c r="CDA5" s="173"/>
      <c r="CDB5" s="173"/>
      <c r="CDC5" s="173"/>
      <c r="CDD5" s="173"/>
      <c r="CDE5" s="173"/>
      <c r="CDF5" s="173"/>
      <c r="CDG5" s="173"/>
      <c r="CDH5" s="173"/>
      <c r="CDI5" s="173"/>
      <c r="CDJ5" s="173"/>
      <c r="CDK5" s="173"/>
      <c r="CDL5" s="173"/>
      <c r="CDM5" s="173"/>
      <c r="CDN5" s="173"/>
      <c r="CDO5" s="173"/>
      <c r="CDP5" s="173"/>
      <c r="CDQ5" s="173"/>
      <c r="CDR5" s="173"/>
      <c r="CDS5" s="173"/>
      <c r="CDT5" s="173"/>
      <c r="CDU5" s="173"/>
      <c r="CDV5" s="173"/>
      <c r="CDW5" s="173"/>
      <c r="CDX5" s="173"/>
      <c r="CDY5" s="173"/>
      <c r="CDZ5" s="173"/>
      <c r="CEA5" s="173"/>
      <c r="CEB5" s="173"/>
      <c r="CEC5" s="173"/>
      <c r="CED5" s="173"/>
      <c r="CEE5" s="173"/>
      <c r="CEF5" s="173"/>
      <c r="CEG5" s="173"/>
      <c r="CEH5" s="173"/>
      <c r="CEI5" s="173"/>
      <c r="CEJ5" s="173"/>
      <c r="CEK5" s="173"/>
      <c r="CEL5" s="173"/>
      <c r="CEM5" s="173"/>
      <c r="CEN5" s="173"/>
      <c r="CEO5" s="173"/>
      <c r="CEP5" s="173"/>
      <c r="CEQ5" s="173"/>
      <c r="CER5" s="173"/>
      <c r="CES5" s="173"/>
      <c r="CET5" s="173"/>
      <c r="CEU5" s="173"/>
      <c r="CEV5" s="173"/>
      <c r="CEW5" s="173"/>
      <c r="CEX5" s="173"/>
      <c r="CEY5" s="173"/>
      <c r="CEZ5" s="173"/>
      <c r="CFA5" s="173"/>
      <c r="CFB5" s="173"/>
      <c r="CFC5" s="173"/>
      <c r="CFD5" s="173"/>
      <c r="CFE5" s="173"/>
      <c r="CFF5" s="173"/>
      <c r="CFG5" s="173"/>
      <c r="CFH5" s="173"/>
      <c r="CFI5" s="173"/>
      <c r="CFJ5" s="173"/>
      <c r="CFK5" s="173"/>
      <c r="CFL5" s="173"/>
      <c r="CFM5" s="173"/>
      <c r="CFN5" s="173"/>
      <c r="CFO5" s="173"/>
      <c r="CFP5" s="173"/>
      <c r="CFQ5" s="173"/>
      <c r="CFR5" s="173"/>
      <c r="CFS5" s="173"/>
      <c r="CFT5" s="173"/>
      <c r="CFU5" s="173"/>
      <c r="CFV5" s="173"/>
      <c r="CFW5" s="173"/>
      <c r="CFX5" s="173"/>
      <c r="CFY5" s="173"/>
      <c r="CFZ5" s="173"/>
      <c r="CGA5" s="173"/>
      <c r="CGB5" s="173"/>
      <c r="CGC5" s="173"/>
      <c r="CGD5" s="173"/>
      <c r="CGE5" s="173"/>
      <c r="CGF5" s="173"/>
      <c r="CGG5" s="173"/>
      <c r="CGH5" s="173"/>
      <c r="CGI5" s="173"/>
      <c r="CGJ5" s="173"/>
      <c r="CGK5" s="173"/>
      <c r="CGL5" s="173"/>
      <c r="CGM5" s="173"/>
      <c r="CGN5" s="173"/>
      <c r="CGO5" s="173"/>
      <c r="CGP5" s="173"/>
      <c r="CGQ5" s="173"/>
      <c r="CGR5" s="173"/>
      <c r="CGS5" s="173"/>
      <c r="CGT5" s="173"/>
      <c r="CGU5" s="173"/>
      <c r="CGV5" s="173"/>
      <c r="CGW5" s="173"/>
      <c r="CGX5" s="173"/>
      <c r="CGY5" s="173"/>
      <c r="CGZ5" s="173"/>
      <c r="CHA5" s="173"/>
      <c r="CHB5" s="173"/>
      <c r="CHC5" s="173"/>
      <c r="CHD5" s="173"/>
      <c r="CHE5" s="173"/>
      <c r="CHF5" s="173"/>
      <c r="CHG5" s="173"/>
      <c r="CHH5" s="173"/>
      <c r="CHI5" s="173"/>
      <c r="CHJ5" s="173"/>
      <c r="CHK5" s="173"/>
      <c r="CHL5" s="173"/>
      <c r="CHM5" s="173"/>
      <c r="CHN5" s="173"/>
      <c r="CHO5" s="173"/>
      <c r="CHP5" s="173"/>
      <c r="CHQ5" s="173"/>
      <c r="CHR5" s="173"/>
      <c r="CHS5" s="173"/>
      <c r="CHT5" s="173"/>
      <c r="CHU5" s="173"/>
      <c r="CHV5" s="173"/>
      <c r="CHW5" s="173"/>
      <c r="CHX5" s="173"/>
      <c r="CHY5" s="173"/>
      <c r="CHZ5" s="173"/>
      <c r="CIA5" s="173"/>
      <c r="CIB5" s="173"/>
      <c r="CIC5" s="173"/>
      <c r="CID5" s="173"/>
      <c r="CIE5" s="173"/>
      <c r="CIF5" s="173"/>
      <c r="CIG5" s="173"/>
      <c r="CIH5" s="173"/>
      <c r="CII5" s="173"/>
      <c r="CIJ5" s="173"/>
      <c r="CIK5" s="173"/>
      <c r="CIL5" s="173"/>
      <c r="CIM5" s="173"/>
      <c r="CIN5" s="173"/>
      <c r="CIO5" s="173"/>
      <c r="CIP5" s="173"/>
      <c r="CIQ5" s="173"/>
      <c r="CIR5" s="173"/>
      <c r="CIS5" s="173"/>
      <c r="CIT5" s="173"/>
      <c r="CIU5" s="173"/>
      <c r="CIV5" s="173"/>
      <c r="CIW5" s="173"/>
      <c r="CIX5" s="173"/>
      <c r="CIY5" s="173"/>
      <c r="CIZ5" s="173"/>
      <c r="CJA5" s="173"/>
      <c r="CJB5" s="173"/>
      <c r="CJC5" s="173"/>
      <c r="CJD5" s="173"/>
      <c r="CJE5" s="173"/>
      <c r="CJF5" s="173"/>
      <c r="CJG5" s="173"/>
      <c r="CJH5" s="173"/>
      <c r="CJI5" s="173"/>
      <c r="CJJ5" s="173"/>
      <c r="CJK5" s="173"/>
      <c r="CJL5" s="173"/>
      <c r="CJM5" s="173"/>
      <c r="CJN5" s="173"/>
      <c r="CJO5" s="173"/>
      <c r="CJP5" s="173"/>
      <c r="CJQ5" s="173"/>
      <c r="CJR5" s="173"/>
      <c r="CJS5" s="173"/>
      <c r="CJT5" s="173"/>
      <c r="CJU5" s="173"/>
      <c r="CJV5" s="173"/>
      <c r="CJW5" s="173"/>
      <c r="CJX5" s="173"/>
      <c r="CJY5" s="173"/>
      <c r="CJZ5" s="173"/>
      <c r="CKA5" s="173"/>
      <c r="CKB5" s="173"/>
      <c r="CKC5" s="173"/>
      <c r="CKD5" s="173"/>
      <c r="CKE5" s="173"/>
      <c r="CKF5" s="173"/>
      <c r="CKG5" s="173"/>
      <c r="CKH5" s="173"/>
      <c r="CKI5" s="173"/>
      <c r="CKJ5" s="173"/>
      <c r="CKK5" s="173"/>
      <c r="CKL5" s="173"/>
      <c r="CKM5" s="173"/>
      <c r="CKN5" s="173"/>
      <c r="CKO5" s="173"/>
      <c r="CKP5" s="173"/>
      <c r="CKQ5" s="173"/>
      <c r="CKR5" s="173"/>
      <c r="CKS5" s="173"/>
      <c r="CKT5" s="173"/>
      <c r="CKU5" s="173"/>
      <c r="CKV5" s="173"/>
      <c r="CKW5" s="173"/>
      <c r="CKX5" s="173"/>
      <c r="CKY5" s="173"/>
      <c r="CKZ5" s="173"/>
      <c r="CLA5" s="173"/>
      <c r="CLB5" s="173"/>
      <c r="CLC5" s="173"/>
      <c r="CLD5" s="173"/>
      <c r="CLE5" s="173"/>
      <c r="CLF5" s="173"/>
      <c r="CLG5" s="173"/>
      <c r="CLH5" s="173"/>
      <c r="CLI5" s="173"/>
      <c r="CLJ5" s="173"/>
      <c r="CLK5" s="173"/>
      <c r="CLL5" s="173"/>
      <c r="CLM5" s="173"/>
      <c r="CLN5" s="173"/>
      <c r="CLO5" s="173"/>
      <c r="CLP5" s="173"/>
      <c r="CLQ5" s="173"/>
      <c r="CLR5" s="173"/>
      <c r="CLS5" s="173"/>
      <c r="CLT5" s="173"/>
      <c r="CLU5" s="173"/>
      <c r="CLV5" s="173"/>
      <c r="CLW5" s="173"/>
      <c r="CLX5" s="173"/>
      <c r="CLY5" s="173"/>
      <c r="CLZ5" s="173"/>
      <c r="CMA5" s="173"/>
      <c r="CMB5" s="173"/>
      <c r="CMC5" s="173"/>
      <c r="CMD5" s="173"/>
      <c r="CME5" s="173"/>
      <c r="CMF5" s="173"/>
      <c r="CMG5" s="173"/>
      <c r="CMH5" s="173"/>
      <c r="CMI5" s="173"/>
      <c r="CMJ5" s="173"/>
      <c r="CMK5" s="173"/>
      <c r="CML5" s="173"/>
      <c r="CMM5" s="173"/>
      <c r="CMN5" s="173"/>
      <c r="CMO5" s="173"/>
      <c r="CMP5" s="173"/>
      <c r="CMQ5" s="173"/>
      <c r="CMR5" s="173"/>
      <c r="CMS5" s="173"/>
      <c r="CMT5" s="173"/>
      <c r="CMU5" s="173"/>
      <c r="CMV5" s="173"/>
      <c r="CMW5" s="173"/>
      <c r="CMX5" s="173"/>
      <c r="CMY5" s="173"/>
      <c r="CMZ5" s="173"/>
      <c r="CNA5" s="173"/>
      <c r="CNB5" s="173"/>
      <c r="CNC5" s="173"/>
      <c r="CND5" s="173"/>
      <c r="CNE5" s="173"/>
      <c r="CNF5" s="173"/>
      <c r="CNG5" s="173"/>
      <c r="CNH5" s="173"/>
      <c r="CNI5" s="173"/>
      <c r="CNJ5" s="173"/>
      <c r="CNK5" s="173"/>
      <c r="CNL5" s="173"/>
      <c r="CNM5" s="173"/>
      <c r="CNN5" s="173"/>
      <c r="CNO5" s="173"/>
      <c r="CNP5" s="173"/>
      <c r="CNQ5" s="173"/>
      <c r="CNR5" s="173"/>
      <c r="CNS5" s="173"/>
      <c r="CNT5" s="173"/>
      <c r="CNU5" s="173"/>
      <c r="CNV5" s="173"/>
      <c r="CNW5" s="173"/>
      <c r="CNX5" s="173"/>
      <c r="CNY5" s="173"/>
      <c r="CNZ5" s="173"/>
      <c r="COA5" s="173"/>
      <c r="COB5" s="173"/>
      <c r="COC5" s="173"/>
      <c r="COD5" s="173"/>
      <c r="COE5" s="173"/>
      <c r="COF5" s="173"/>
      <c r="COG5" s="173"/>
      <c r="COH5" s="173"/>
      <c r="COI5" s="173"/>
      <c r="COJ5" s="173"/>
      <c r="COK5" s="173"/>
      <c r="COL5" s="173"/>
      <c r="COM5" s="173"/>
      <c r="CON5" s="173"/>
      <c r="COO5" s="173"/>
      <c r="COP5" s="173"/>
      <c r="COQ5" s="173"/>
      <c r="COR5" s="173"/>
      <c r="COS5" s="173"/>
      <c r="COT5" s="173"/>
      <c r="COU5" s="173"/>
      <c r="COV5" s="173"/>
      <c r="COW5" s="173"/>
      <c r="COX5" s="173"/>
      <c r="COY5" s="173"/>
      <c r="COZ5" s="173"/>
      <c r="CPA5" s="173"/>
      <c r="CPB5" s="173"/>
      <c r="CPC5" s="173"/>
      <c r="CPD5" s="173"/>
      <c r="CPE5" s="173"/>
      <c r="CPF5" s="173"/>
      <c r="CPG5" s="173"/>
      <c r="CPH5" s="173"/>
      <c r="CPI5" s="173"/>
      <c r="CPJ5" s="173"/>
      <c r="CPK5" s="173"/>
      <c r="CPL5" s="173"/>
      <c r="CPM5" s="173"/>
      <c r="CPN5" s="173"/>
      <c r="CPO5" s="173"/>
      <c r="CPP5" s="173"/>
      <c r="CPQ5" s="173"/>
      <c r="CPR5" s="173"/>
      <c r="CPS5" s="173"/>
      <c r="CPT5" s="173"/>
      <c r="CPU5" s="173"/>
      <c r="CPV5" s="173"/>
      <c r="CPW5" s="173"/>
      <c r="CPX5" s="173"/>
      <c r="CPY5" s="173"/>
      <c r="CPZ5" s="173"/>
      <c r="CQA5" s="173"/>
      <c r="CQB5" s="173"/>
      <c r="CQC5" s="173"/>
      <c r="CQD5" s="173"/>
      <c r="CQE5" s="173"/>
      <c r="CQF5" s="173"/>
      <c r="CQG5" s="173"/>
      <c r="CQH5" s="173"/>
      <c r="CQI5" s="173"/>
      <c r="CQJ5" s="173"/>
      <c r="CQK5" s="173"/>
      <c r="CQL5" s="173"/>
      <c r="CQM5" s="173"/>
      <c r="CQN5" s="173"/>
      <c r="CQO5" s="173"/>
      <c r="CQP5" s="173"/>
      <c r="CQQ5" s="173"/>
      <c r="CQR5" s="173"/>
      <c r="CQS5" s="173"/>
      <c r="CQT5" s="173"/>
      <c r="CQU5" s="173"/>
      <c r="CQV5" s="173"/>
      <c r="CQW5" s="173"/>
      <c r="CQX5" s="173"/>
      <c r="CQY5" s="173"/>
      <c r="CQZ5" s="173"/>
      <c r="CRA5" s="173"/>
      <c r="CRB5" s="173"/>
      <c r="CRC5" s="173"/>
      <c r="CRD5" s="173"/>
      <c r="CRE5" s="173"/>
      <c r="CRF5" s="173"/>
      <c r="CRG5" s="173"/>
      <c r="CRH5" s="173"/>
      <c r="CRI5" s="173"/>
      <c r="CRJ5" s="173"/>
      <c r="CRK5" s="173"/>
      <c r="CRL5" s="173"/>
      <c r="CRM5" s="173"/>
      <c r="CRN5" s="173"/>
      <c r="CRO5" s="173"/>
      <c r="CRP5" s="173"/>
      <c r="CRQ5" s="173"/>
      <c r="CRR5" s="173"/>
      <c r="CRS5" s="173"/>
      <c r="CRT5" s="173"/>
      <c r="CRU5" s="173"/>
      <c r="CRV5" s="173"/>
      <c r="CRW5" s="173"/>
      <c r="CRX5" s="173"/>
      <c r="CRY5" s="173"/>
      <c r="CRZ5" s="173"/>
      <c r="CSA5" s="173"/>
      <c r="CSB5" s="173"/>
      <c r="CSC5" s="173"/>
      <c r="CSD5" s="173"/>
      <c r="CSE5" s="173"/>
      <c r="CSF5" s="173"/>
      <c r="CSG5" s="173"/>
      <c r="CSH5" s="173"/>
      <c r="CSI5" s="173"/>
      <c r="CSJ5" s="173"/>
      <c r="CSK5" s="173"/>
      <c r="CSL5" s="173"/>
      <c r="CSM5" s="173"/>
      <c r="CSN5" s="173"/>
      <c r="CSO5" s="173"/>
      <c r="CSP5" s="173"/>
      <c r="CSQ5" s="173"/>
      <c r="CSR5" s="173"/>
      <c r="CSS5" s="173"/>
      <c r="CST5" s="173"/>
      <c r="CSU5" s="173"/>
      <c r="CSV5" s="173"/>
      <c r="CSW5" s="173"/>
      <c r="CSX5" s="173"/>
      <c r="CSY5" s="173"/>
      <c r="CSZ5" s="173"/>
      <c r="CTA5" s="173"/>
      <c r="CTB5" s="173"/>
      <c r="CTC5" s="173"/>
      <c r="CTD5" s="173"/>
      <c r="CTE5" s="173"/>
      <c r="CTF5" s="173"/>
      <c r="CTG5" s="173"/>
      <c r="CTH5" s="173"/>
      <c r="CTI5" s="173"/>
      <c r="CTJ5" s="173"/>
      <c r="CTK5" s="173"/>
      <c r="CTL5" s="173"/>
      <c r="CTM5" s="173"/>
      <c r="CTN5" s="173"/>
      <c r="CTO5" s="173"/>
      <c r="CTP5" s="173"/>
      <c r="CTQ5" s="173"/>
      <c r="CTR5" s="173"/>
      <c r="CTS5" s="173"/>
      <c r="CTT5" s="173"/>
      <c r="CTU5" s="173"/>
      <c r="CTV5" s="173"/>
      <c r="CTW5" s="173"/>
      <c r="CTX5" s="173"/>
      <c r="CTY5" s="173"/>
      <c r="CTZ5" s="173"/>
      <c r="CUA5" s="173"/>
      <c r="CUB5" s="173"/>
      <c r="CUC5" s="173"/>
      <c r="CUD5" s="173"/>
      <c r="CUE5" s="173"/>
      <c r="CUF5" s="173"/>
      <c r="CUG5" s="173"/>
      <c r="CUH5" s="173"/>
      <c r="CUI5" s="173"/>
      <c r="CUJ5" s="173"/>
      <c r="CUK5" s="173"/>
      <c r="CUL5" s="173"/>
      <c r="CUM5" s="173"/>
      <c r="CUN5" s="173"/>
      <c r="CUO5" s="173"/>
      <c r="CUP5" s="173"/>
      <c r="CUQ5" s="173"/>
      <c r="CUR5" s="173"/>
      <c r="CUS5" s="173"/>
      <c r="CUT5" s="173"/>
      <c r="CUU5" s="173"/>
      <c r="CUV5" s="173"/>
      <c r="CUW5" s="173"/>
      <c r="CUX5" s="173"/>
      <c r="CUY5" s="173"/>
      <c r="CUZ5" s="173"/>
      <c r="CVA5" s="173"/>
      <c r="CVB5" s="173"/>
      <c r="CVC5" s="173"/>
      <c r="CVD5" s="173"/>
      <c r="CVE5" s="173"/>
      <c r="CVF5" s="173"/>
      <c r="CVG5" s="173"/>
      <c r="CVH5" s="173"/>
      <c r="CVI5" s="173"/>
      <c r="CVJ5" s="173"/>
      <c r="CVK5" s="173"/>
      <c r="CVL5" s="173"/>
      <c r="CVM5" s="173"/>
      <c r="CVN5" s="173"/>
      <c r="CVO5" s="173"/>
      <c r="CVP5" s="173"/>
      <c r="CVQ5" s="173"/>
      <c r="CVR5" s="173"/>
      <c r="CVS5" s="173"/>
      <c r="CVT5" s="173"/>
      <c r="CVU5" s="173"/>
      <c r="CVV5" s="173"/>
      <c r="CVW5" s="173"/>
      <c r="CVX5" s="173"/>
      <c r="CVY5" s="173"/>
      <c r="CVZ5" s="173"/>
      <c r="CWA5" s="173"/>
      <c r="CWB5" s="173"/>
      <c r="CWC5" s="173"/>
      <c r="CWD5" s="173"/>
      <c r="CWE5" s="173"/>
      <c r="CWF5" s="173"/>
      <c r="CWG5" s="173"/>
      <c r="CWH5" s="173"/>
      <c r="CWI5" s="173"/>
      <c r="CWJ5" s="173"/>
      <c r="CWK5" s="173"/>
      <c r="CWL5" s="173"/>
      <c r="CWM5" s="173"/>
      <c r="CWN5" s="173"/>
      <c r="CWO5" s="173"/>
      <c r="CWP5" s="173"/>
      <c r="CWQ5" s="173"/>
      <c r="CWR5" s="173"/>
      <c r="CWS5" s="173"/>
      <c r="CWT5" s="173"/>
      <c r="CWU5" s="173"/>
      <c r="CWV5" s="173"/>
      <c r="CWW5" s="173"/>
      <c r="CWX5" s="173"/>
      <c r="CWY5" s="173"/>
      <c r="CWZ5" s="173"/>
      <c r="CXA5" s="173"/>
      <c r="CXB5" s="173"/>
      <c r="CXC5" s="173"/>
      <c r="CXD5" s="173"/>
      <c r="CXE5" s="173"/>
      <c r="CXF5" s="173"/>
      <c r="CXG5" s="173"/>
      <c r="CXH5" s="173"/>
      <c r="CXI5" s="173"/>
      <c r="CXJ5" s="173"/>
      <c r="CXK5" s="173"/>
      <c r="CXL5" s="173"/>
      <c r="CXM5" s="173"/>
      <c r="CXN5" s="173"/>
      <c r="CXO5" s="173"/>
      <c r="CXP5" s="173"/>
      <c r="CXQ5" s="173"/>
      <c r="CXR5" s="173"/>
      <c r="CXS5" s="173"/>
      <c r="CXT5" s="173"/>
      <c r="CXU5" s="173"/>
      <c r="CXV5" s="173"/>
      <c r="CXW5" s="173"/>
      <c r="CXX5" s="173"/>
      <c r="CXY5" s="173"/>
      <c r="CXZ5" s="173"/>
      <c r="CYA5" s="173"/>
      <c r="CYB5" s="173"/>
      <c r="CYC5" s="173"/>
      <c r="CYD5" s="173"/>
      <c r="CYE5" s="173"/>
      <c r="CYF5" s="173"/>
      <c r="CYG5" s="173"/>
      <c r="CYH5" s="173"/>
      <c r="CYI5" s="173"/>
      <c r="CYJ5" s="173"/>
      <c r="CYK5" s="173"/>
      <c r="CYL5" s="173"/>
      <c r="CYM5" s="173"/>
      <c r="CYN5" s="173"/>
      <c r="CYO5" s="173"/>
      <c r="CYP5" s="173"/>
      <c r="CYQ5" s="173"/>
      <c r="CYR5" s="173"/>
      <c r="CYS5" s="173"/>
      <c r="CYT5" s="173"/>
      <c r="CYU5" s="173"/>
      <c r="CYV5" s="173"/>
      <c r="CYW5" s="173"/>
      <c r="CYX5" s="173"/>
      <c r="CYY5" s="173"/>
      <c r="CYZ5" s="173"/>
      <c r="CZA5" s="173"/>
      <c r="CZB5" s="173"/>
      <c r="CZC5" s="173"/>
      <c r="CZD5" s="173"/>
      <c r="CZE5" s="173"/>
      <c r="CZF5" s="173"/>
      <c r="CZG5" s="173"/>
      <c r="CZH5" s="173"/>
      <c r="CZI5" s="173"/>
      <c r="CZJ5" s="173"/>
      <c r="CZK5" s="173"/>
      <c r="CZL5" s="173"/>
      <c r="CZM5" s="173"/>
      <c r="CZN5" s="173"/>
      <c r="CZO5" s="173"/>
      <c r="CZP5" s="173"/>
      <c r="CZQ5" s="173"/>
      <c r="CZR5" s="173"/>
      <c r="CZS5" s="173"/>
      <c r="CZT5" s="173"/>
      <c r="CZU5" s="173"/>
      <c r="CZV5" s="173"/>
      <c r="CZW5" s="173"/>
      <c r="CZX5" s="173"/>
      <c r="CZY5" s="173"/>
      <c r="CZZ5" s="173"/>
      <c r="DAA5" s="173"/>
      <c r="DAB5" s="173"/>
      <c r="DAC5" s="173"/>
      <c r="DAD5" s="173"/>
      <c r="DAE5" s="173"/>
      <c r="DAF5" s="173"/>
      <c r="DAG5" s="173"/>
      <c r="DAH5" s="173"/>
      <c r="DAI5" s="173"/>
      <c r="DAJ5" s="173"/>
      <c r="DAK5" s="173"/>
      <c r="DAL5" s="173"/>
      <c r="DAM5" s="173"/>
      <c r="DAN5" s="173"/>
      <c r="DAO5" s="173"/>
      <c r="DAP5" s="173"/>
      <c r="DAQ5" s="173"/>
      <c r="DAR5" s="173"/>
      <c r="DAS5" s="173"/>
      <c r="DAT5" s="173"/>
      <c r="DAU5" s="173"/>
      <c r="DAV5" s="173"/>
      <c r="DAW5" s="173"/>
      <c r="DAX5" s="173"/>
      <c r="DAY5" s="173"/>
      <c r="DAZ5" s="173"/>
      <c r="DBA5" s="173"/>
      <c r="DBB5" s="173"/>
      <c r="DBC5" s="173"/>
      <c r="DBD5" s="173"/>
      <c r="DBE5" s="173"/>
      <c r="DBF5" s="173"/>
      <c r="DBG5" s="173"/>
      <c r="DBH5" s="173"/>
      <c r="DBI5" s="173"/>
      <c r="DBJ5" s="173"/>
      <c r="DBK5" s="173"/>
      <c r="DBL5" s="173"/>
      <c r="DBM5" s="173"/>
      <c r="DBN5" s="173"/>
      <c r="DBO5" s="173"/>
      <c r="DBP5" s="173"/>
      <c r="DBQ5" s="173"/>
      <c r="DBR5" s="173"/>
      <c r="DBS5" s="173"/>
      <c r="DBT5" s="173"/>
      <c r="DBU5" s="173"/>
      <c r="DBV5" s="173"/>
      <c r="DBW5" s="173"/>
      <c r="DBX5" s="173"/>
      <c r="DBY5" s="173"/>
      <c r="DBZ5" s="173"/>
      <c r="DCA5" s="173"/>
      <c r="DCB5" s="173"/>
      <c r="DCC5" s="173"/>
      <c r="DCD5" s="173"/>
      <c r="DCE5" s="173"/>
      <c r="DCF5" s="173"/>
      <c r="DCG5" s="173"/>
      <c r="DCH5" s="173"/>
      <c r="DCI5" s="173"/>
      <c r="DCJ5" s="173"/>
      <c r="DCK5" s="173"/>
      <c r="DCL5" s="173"/>
      <c r="DCM5" s="173"/>
      <c r="DCN5" s="173"/>
      <c r="DCO5" s="173"/>
      <c r="DCP5" s="173"/>
    </row>
    <row r="6" spans="1:2798" s="181" customFormat="1" ht="40.5" customHeight="1" thickBot="1" x14ac:dyDescent="0.25">
      <c r="A6" s="174"/>
      <c r="B6" s="175"/>
      <c r="C6" s="175"/>
      <c r="D6" s="250" t="s">
        <v>222</v>
      </c>
      <c r="E6" s="251"/>
      <c r="F6" s="182" t="s">
        <v>223</v>
      </c>
      <c r="G6" s="150"/>
      <c r="H6" s="150"/>
      <c r="I6" s="151"/>
      <c r="J6" s="179"/>
      <c r="K6" s="180"/>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c r="CF6" s="173"/>
      <c r="CG6" s="173"/>
      <c r="CH6" s="173"/>
      <c r="CI6" s="173"/>
      <c r="CJ6" s="173"/>
      <c r="CK6" s="173"/>
      <c r="CL6" s="173"/>
      <c r="CM6" s="173"/>
      <c r="CN6" s="173"/>
      <c r="CO6" s="173"/>
      <c r="CP6" s="173"/>
      <c r="CQ6" s="173"/>
      <c r="CR6" s="173"/>
      <c r="CS6" s="173"/>
      <c r="CT6" s="173"/>
      <c r="CU6" s="173"/>
      <c r="CV6" s="173"/>
      <c r="CW6" s="173"/>
      <c r="CX6" s="173"/>
      <c r="CY6" s="173"/>
      <c r="CZ6" s="173"/>
      <c r="DA6" s="173"/>
      <c r="DB6" s="173"/>
      <c r="DC6" s="173"/>
      <c r="DD6" s="173"/>
      <c r="DE6" s="173"/>
      <c r="DF6" s="173"/>
      <c r="DG6" s="173"/>
      <c r="DH6" s="173"/>
      <c r="DI6" s="173"/>
      <c r="DJ6" s="173"/>
      <c r="DK6" s="173"/>
      <c r="DL6" s="173"/>
      <c r="DM6" s="173"/>
      <c r="DN6" s="173"/>
      <c r="DO6" s="173"/>
      <c r="DP6" s="173"/>
      <c r="DQ6" s="173"/>
      <c r="DR6" s="173"/>
      <c r="DS6" s="173"/>
      <c r="DT6" s="173"/>
      <c r="DU6" s="173"/>
      <c r="DV6" s="173"/>
      <c r="DW6" s="173"/>
      <c r="DX6" s="173"/>
      <c r="DY6" s="173"/>
      <c r="DZ6" s="173"/>
      <c r="EA6" s="173"/>
      <c r="EB6" s="173"/>
      <c r="EC6" s="173"/>
      <c r="ED6" s="173"/>
      <c r="EE6" s="173"/>
      <c r="EF6" s="173"/>
      <c r="EG6" s="173"/>
      <c r="EH6" s="173"/>
      <c r="EI6" s="173"/>
      <c r="EJ6" s="173"/>
      <c r="EK6" s="173"/>
      <c r="EL6" s="173"/>
      <c r="EM6" s="173"/>
      <c r="EN6" s="173"/>
      <c r="EO6" s="173"/>
      <c r="EP6" s="173"/>
      <c r="EQ6" s="173"/>
      <c r="ER6" s="173"/>
      <c r="ES6" s="173"/>
      <c r="ET6" s="173"/>
      <c r="EU6" s="173"/>
      <c r="EV6" s="173"/>
      <c r="EW6" s="173"/>
      <c r="EX6" s="173"/>
      <c r="EY6" s="173"/>
      <c r="EZ6" s="173"/>
      <c r="FA6" s="173"/>
      <c r="FB6" s="173"/>
      <c r="FC6" s="173"/>
      <c r="FD6" s="173"/>
      <c r="FE6" s="173"/>
      <c r="FF6" s="173"/>
      <c r="FG6" s="173"/>
      <c r="FH6" s="173"/>
      <c r="FI6" s="173"/>
      <c r="FJ6" s="173"/>
      <c r="FK6" s="173"/>
      <c r="FL6" s="173"/>
      <c r="FM6" s="173"/>
      <c r="FN6" s="173"/>
      <c r="FO6" s="173"/>
      <c r="FP6" s="173"/>
      <c r="FQ6" s="173"/>
      <c r="FR6" s="173"/>
      <c r="FS6" s="173"/>
      <c r="FT6" s="173"/>
      <c r="FU6" s="173"/>
      <c r="FV6" s="173"/>
      <c r="FW6" s="173"/>
      <c r="FX6" s="173"/>
      <c r="FY6" s="173"/>
      <c r="FZ6" s="173"/>
      <c r="GA6" s="173"/>
      <c r="GB6" s="173"/>
      <c r="GC6" s="173"/>
      <c r="GD6" s="173"/>
      <c r="GE6" s="173"/>
      <c r="GF6" s="173"/>
      <c r="GG6" s="173"/>
      <c r="GH6" s="173"/>
      <c r="GI6" s="173"/>
      <c r="GJ6" s="173"/>
      <c r="GK6" s="173"/>
      <c r="GL6" s="173"/>
      <c r="GM6" s="173"/>
      <c r="GN6" s="173"/>
      <c r="GO6" s="173"/>
      <c r="GP6" s="173"/>
      <c r="GQ6" s="173"/>
      <c r="GR6" s="173"/>
      <c r="GS6" s="173"/>
      <c r="GT6" s="173"/>
      <c r="GU6" s="173"/>
      <c r="GV6" s="173"/>
      <c r="GW6" s="173"/>
      <c r="GX6" s="173"/>
      <c r="GY6" s="173"/>
      <c r="GZ6" s="173"/>
      <c r="HA6" s="173"/>
      <c r="HB6" s="173"/>
      <c r="HC6" s="173"/>
      <c r="HD6" s="173"/>
      <c r="HE6" s="173"/>
      <c r="HF6" s="173"/>
      <c r="HG6" s="173"/>
      <c r="HH6" s="173"/>
      <c r="HI6" s="173"/>
      <c r="HJ6" s="173"/>
      <c r="HK6" s="173"/>
      <c r="HL6" s="173"/>
      <c r="HM6" s="173"/>
      <c r="HN6" s="173"/>
      <c r="HO6" s="173"/>
      <c r="HP6" s="173"/>
      <c r="HQ6" s="173"/>
      <c r="HR6" s="173"/>
      <c r="HS6" s="173"/>
      <c r="HT6" s="173"/>
      <c r="HU6" s="173"/>
      <c r="HV6" s="173"/>
      <c r="HW6" s="173"/>
      <c r="HX6" s="173"/>
      <c r="HY6" s="173"/>
      <c r="HZ6" s="173"/>
      <c r="IA6" s="173"/>
      <c r="IB6" s="173"/>
      <c r="IC6" s="173"/>
      <c r="ID6" s="173"/>
      <c r="IE6" s="173"/>
      <c r="IF6" s="173"/>
      <c r="IG6" s="173"/>
      <c r="IH6" s="173"/>
      <c r="II6" s="173"/>
      <c r="IJ6" s="173"/>
      <c r="IK6" s="173"/>
      <c r="IL6" s="173"/>
      <c r="IM6" s="173"/>
      <c r="IN6" s="173"/>
      <c r="IO6" s="173"/>
      <c r="IP6" s="173"/>
      <c r="IQ6" s="173"/>
      <c r="IR6" s="173"/>
      <c r="IS6" s="173"/>
      <c r="IT6" s="173"/>
      <c r="IU6" s="173"/>
      <c r="IV6" s="173"/>
      <c r="IW6" s="173"/>
      <c r="IX6" s="173"/>
      <c r="IY6" s="173"/>
      <c r="IZ6" s="173"/>
      <c r="JA6" s="173"/>
      <c r="JB6" s="173"/>
      <c r="JC6" s="173"/>
      <c r="JD6" s="173"/>
      <c r="JE6" s="173"/>
      <c r="JF6" s="173"/>
      <c r="JG6" s="173"/>
      <c r="JH6" s="173"/>
      <c r="JI6" s="173"/>
      <c r="JJ6" s="173"/>
      <c r="JK6" s="173"/>
      <c r="JL6" s="173"/>
      <c r="JM6" s="173"/>
      <c r="JN6" s="173"/>
      <c r="JO6" s="173"/>
      <c r="JP6" s="173"/>
      <c r="JQ6" s="173"/>
      <c r="JR6" s="173"/>
      <c r="JS6" s="173"/>
      <c r="JT6" s="173"/>
      <c r="JU6" s="173"/>
      <c r="JV6" s="173"/>
      <c r="JW6" s="173"/>
      <c r="JX6" s="173"/>
      <c r="JY6" s="173"/>
      <c r="JZ6" s="173"/>
      <c r="KA6" s="173"/>
      <c r="KB6" s="173"/>
      <c r="KC6" s="173"/>
      <c r="KD6" s="173"/>
      <c r="KE6" s="173"/>
      <c r="KF6" s="173"/>
      <c r="KG6" s="173"/>
      <c r="KH6" s="173"/>
      <c r="KI6" s="173"/>
      <c r="KJ6" s="173"/>
      <c r="KK6" s="173"/>
      <c r="KL6" s="173"/>
      <c r="KM6" s="173"/>
      <c r="KN6" s="173"/>
      <c r="KO6" s="173"/>
      <c r="KP6" s="173"/>
      <c r="KQ6" s="173"/>
      <c r="KR6" s="173"/>
      <c r="KS6" s="173"/>
      <c r="KT6" s="173"/>
      <c r="KU6" s="173"/>
      <c r="KV6" s="173"/>
      <c r="KW6" s="173"/>
      <c r="KX6" s="173"/>
      <c r="KY6" s="173"/>
      <c r="KZ6" s="173"/>
      <c r="LA6" s="173"/>
      <c r="LB6" s="173"/>
      <c r="LC6" s="173"/>
      <c r="LD6" s="173"/>
      <c r="LE6" s="173"/>
      <c r="LF6" s="173"/>
      <c r="LG6" s="173"/>
      <c r="LH6" s="173"/>
      <c r="LI6" s="173"/>
      <c r="LJ6" s="173"/>
      <c r="LK6" s="173"/>
      <c r="LL6" s="173"/>
      <c r="LM6" s="173"/>
      <c r="LN6" s="173"/>
      <c r="LO6" s="173"/>
      <c r="LP6" s="173"/>
      <c r="LQ6" s="173"/>
      <c r="LR6" s="173"/>
      <c r="LS6" s="173"/>
      <c r="LT6" s="173"/>
      <c r="LU6" s="173"/>
      <c r="LV6" s="173"/>
      <c r="LW6" s="173"/>
      <c r="LX6" s="173"/>
      <c r="LY6" s="173"/>
      <c r="LZ6" s="173"/>
      <c r="MA6" s="173"/>
      <c r="MB6" s="173"/>
      <c r="MC6" s="173"/>
      <c r="MD6" s="173"/>
      <c r="ME6" s="173"/>
      <c r="MF6" s="173"/>
      <c r="MG6" s="173"/>
      <c r="MH6" s="173"/>
      <c r="MI6" s="173"/>
      <c r="MJ6" s="173"/>
      <c r="MK6" s="173"/>
      <c r="ML6" s="173"/>
      <c r="MM6" s="173"/>
      <c r="MN6" s="173"/>
      <c r="MO6" s="173"/>
      <c r="MP6" s="173"/>
      <c r="MQ6" s="173"/>
      <c r="MR6" s="173"/>
      <c r="MS6" s="173"/>
      <c r="MT6" s="173"/>
      <c r="MU6" s="173"/>
      <c r="MV6" s="173"/>
      <c r="MW6" s="173"/>
      <c r="MX6" s="173"/>
      <c r="MY6" s="173"/>
      <c r="MZ6" s="173"/>
      <c r="NA6" s="173"/>
      <c r="NB6" s="173"/>
      <c r="NC6" s="173"/>
      <c r="ND6" s="173"/>
      <c r="NE6" s="173"/>
      <c r="NF6" s="173"/>
      <c r="NG6" s="173"/>
      <c r="NH6" s="173"/>
      <c r="NI6" s="173"/>
      <c r="NJ6" s="173"/>
      <c r="NK6" s="173"/>
      <c r="NL6" s="173"/>
      <c r="NM6" s="173"/>
      <c r="NN6" s="173"/>
      <c r="NO6" s="173"/>
      <c r="NP6" s="173"/>
      <c r="NQ6" s="173"/>
      <c r="NR6" s="173"/>
      <c r="NS6" s="173"/>
      <c r="NT6" s="173"/>
      <c r="NU6" s="173"/>
      <c r="NV6" s="173"/>
      <c r="NW6" s="173"/>
      <c r="NX6" s="173"/>
      <c r="NY6" s="173"/>
      <c r="NZ6" s="173"/>
      <c r="OA6" s="173"/>
      <c r="OB6" s="173"/>
      <c r="OC6" s="173"/>
      <c r="OD6" s="173"/>
      <c r="OE6" s="173"/>
      <c r="OF6" s="173"/>
      <c r="OG6" s="173"/>
      <c r="OH6" s="173"/>
      <c r="OI6" s="173"/>
      <c r="OJ6" s="173"/>
      <c r="OK6" s="173"/>
      <c r="OL6" s="173"/>
      <c r="OM6" s="173"/>
      <c r="ON6" s="173"/>
      <c r="OO6" s="173"/>
      <c r="OP6" s="173"/>
      <c r="OQ6" s="173"/>
      <c r="OR6" s="173"/>
      <c r="OS6" s="173"/>
      <c r="OT6" s="173"/>
      <c r="OU6" s="173"/>
      <c r="OV6" s="173"/>
      <c r="OW6" s="173"/>
      <c r="OX6" s="173"/>
      <c r="OY6" s="173"/>
      <c r="OZ6" s="173"/>
      <c r="PA6" s="173"/>
      <c r="PB6" s="173"/>
      <c r="PC6" s="173"/>
      <c r="PD6" s="173"/>
      <c r="PE6" s="173"/>
      <c r="PF6" s="173"/>
      <c r="PG6" s="173"/>
      <c r="PH6" s="173"/>
      <c r="PI6" s="173"/>
      <c r="PJ6" s="173"/>
      <c r="PK6" s="173"/>
      <c r="PL6" s="173"/>
      <c r="PM6" s="173"/>
      <c r="PN6" s="173"/>
      <c r="PO6" s="173"/>
      <c r="PP6" s="173"/>
      <c r="PQ6" s="173"/>
      <c r="PR6" s="173"/>
      <c r="PS6" s="173"/>
      <c r="PT6" s="173"/>
      <c r="PU6" s="173"/>
      <c r="PV6" s="173"/>
      <c r="PW6" s="173"/>
      <c r="PX6" s="173"/>
      <c r="PY6" s="173"/>
      <c r="PZ6" s="173"/>
      <c r="QA6" s="173"/>
      <c r="QB6" s="173"/>
      <c r="QC6" s="173"/>
      <c r="QD6" s="173"/>
      <c r="QE6" s="173"/>
      <c r="QF6" s="173"/>
      <c r="QG6" s="173"/>
      <c r="QH6" s="173"/>
      <c r="QI6" s="173"/>
      <c r="QJ6" s="173"/>
      <c r="QK6" s="173"/>
      <c r="QL6" s="173"/>
      <c r="QM6" s="173"/>
      <c r="QN6" s="173"/>
      <c r="QO6" s="173"/>
      <c r="QP6" s="173"/>
      <c r="QQ6" s="173"/>
      <c r="QR6" s="173"/>
      <c r="QS6" s="173"/>
      <c r="QT6" s="173"/>
      <c r="QU6" s="173"/>
      <c r="QV6" s="173"/>
      <c r="QW6" s="173"/>
      <c r="QX6" s="173"/>
      <c r="QY6" s="173"/>
      <c r="QZ6" s="173"/>
      <c r="RA6" s="173"/>
      <c r="RB6" s="173"/>
      <c r="RC6" s="173"/>
      <c r="RD6" s="173"/>
      <c r="RE6" s="173"/>
      <c r="RF6" s="173"/>
      <c r="RG6" s="173"/>
      <c r="RH6" s="173"/>
      <c r="RI6" s="173"/>
      <c r="RJ6" s="173"/>
      <c r="RK6" s="173"/>
      <c r="RL6" s="173"/>
      <c r="RM6" s="173"/>
      <c r="RN6" s="173"/>
      <c r="RO6" s="173"/>
      <c r="RP6" s="173"/>
      <c r="RQ6" s="173"/>
      <c r="RR6" s="173"/>
      <c r="RS6" s="173"/>
      <c r="RT6" s="173"/>
      <c r="RU6" s="173"/>
      <c r="RV6" s="173"/>
      <c r="RW6" s="173"/>
      <c r="RX6" s="173"/>
      <c r="RY6" s="173"/>
      <c r="RZ6" s="173"/>
      <c r="SA6" s="173"/>
      <c r="SB6" s="173"/>
      <c r="SC6" s="173"/>
      <c r="SD6" s="173"/>
      <c r="SE6" s="173"/>
      <c r="SF6" s="173"/>
      <c r="SG6" s="173"/>
      <c r="SH6" s="173"/>
      <c r="SI6" s="173"/>
      <c r="SJ6" s="173"/>
      <c r="SK6" s="173"/>
      <c r="SL6" s="173"/>
      <c r="SM6" s="173"/>
      <c r="SN6" s="173"/>
      <c r="SO6" s="173"/>
      <c r="SP6" s="173"/>
      <c r="SQ6" s="173"/>
      <c r="SR6" s="173"/>
      <c r="SS6" s="173"/>
      <c r="ST6" s="173"/>
      <c r="SU6" s="173"/>
      <c r="SV6" s="173"/>
      <c r="SW6" s="173"/>
      <c r="SX6" s="173"/>
      <c r="SY6" s="173"/>
      <c r="SZ6" s="173"/>
      <c r="TA6" s="173"/>
      <c r="TB6" s="173"/>
      <c r="TC6" s="173"/>
      <c r="TD6" s="173"/>
      <c r="TE6" s="173"/>
      <c r="TF6" s="173"/>
      <c r="TG6" s="173"/>
      <c r="TH6" s="173"/>
      <c r="TI6" s="173"/>
      <c r="TJ6" s="173"/>
      <c r="TK6" s="173"/>
      <c r="TL6" s="173"/>
      <c r="TM6" s="173"/>
      <c r="TN6" s="173"/>
      <c r="TO6" s="173"/>
      <c r="TP6" s="173"/>
      <c r="TQ6" s="173"/>
      <c r="TR6" s="173"/>
      <c r="TS6" s="173"/>
      <c r="TT6" s="173"/>
      <c r="TU6" s="173"/>
      <c r="TV6" s="173"/>
      <c r="TW6" s="173"/>
      <c r="TX6" s="173"/>
      <c r="TY6" s="173"/>
      <c r="TZ6" s="173"/>
      <c r="UA6" s="173"/>
      <c r="UB6" s="173"/>
      <c r="UC6" s="173"/>
      <c r="UD6" s="173"/>
      <c r="UE6" s="173"/>
      <c r="UF6" s="173"/>
      <c r="UG6" s="173"/>
      <c r="UH6" s="173"/>
      <c r="UI6" s="173"/>
      <c r="UJ6" s="173"/>
      <c r="UK6" s="173"/>
      <c r="UL6" s="173"/>
      <c r="UM6" s="173"/>
      <c r="UN6" s="173"/>
      <c r="UO6" s="173"/>
      <c r="UP6" s="173"/>
      <c r="UQ6" s="173"/>
      <c r="UR6" s="173"/>
      <c r="US6" s="173"/>
      <c r="UT6" s="173"/>
      <c r="UU6" s="173"/>
      <c r="UV6" s="173"/>
      <c r="UW6" s="173"/>
      <c r="UX6" s="173"/>
      <c r="UY6" s="173"/>
      <c r="UZ6" s="173"/>
      <c r="VA6" s="173"/>
      <c r="VB6" s="173"/>
      <c r="VC6" s="173"/>
      <c r="VD6" s="173"/>
      <c r="VE6" s="173"/>
      <c r="VF6" s="173"/>
      <c r="VG6" s="173"/>
      <c r="VH6" s="173"/>
      <c r="VI6" s="173"/>
      <c r="VJ6" s="173"/>
      <c r="VK6" s="173"/>
      <c r="VL6" s="173"/>
      <c r="VM6" s="173"/>
      <c r="VN6" s="173"/>
      <c r="VO6" s="173"/>
      <c r="VP6" s="173"/>
      <c r="VQ6" s="173"/>
      <c r="VR6" s="173"/>
      <c r="VS6" s="173"/>
      <c r="VT6" s="173"/>
      <c r="VU6" s="173"/>
      <c r="VV6" s="173"/>
      <c r="VW6" s="173"/>
      <c r="VX6" s="173"/>
      <c r="VY6" s="173"/>
      <c r="VZ6" s="173"/>
      <c r="WA6" s="173"/>
      <c r="WB6" s="173"/>
      <c r="WC6" s="173"/>
      <c r="WD6" s="173"/>
      <c r="WE6" s="173"/>
      <c r="WF6" s="173"/>
      <c r="WG6" s="173"/>
      <c r="WH6" s="173"/>
      <c r="WI6" s="173"/>
      <c r="WJ6" s="173"/>
      <c r="WK6" s="173"/>
      <c r="WL6" s="173"/>
      <c r="WM6" s="173"/>
      <c r="WN6" s="173"/>
      <c r="WO6" s="173"/>
      <c r="WP6" s="173"/>
      <c r="WQ6" s="173"/>
      <c r="WR6" s="173"/>
      <c r="WS6" s="173"/>
      <c r="WT6" s="173"/>
      <c r="WU6" s="173"/>
      <c r="WV6" s="173"/>
      <c r="WW6" s="173"/>
      <c r="WX6" s="173"/>
      <c r="WY6" s="173"/>
      <c r="WZ6" s="173"/>
      <c r="XA6" s="173"/>
      <c r="XB6" s="173"/>
      <c r="XC6" s="173"/>
      <c r="XD6" s="173"/>
      <c r="XE6" s="173"/>
      <c r="XF6" s="173"/>
      <c r="XG6" s="173"/>
      <c r="XH6" s="173"/>
      <c r="XI6" s="173"/>
      <c r="XJ6" s="173"/>
      <c r="XK6" s="173"/>
      <c r="XL6" s="173"/>
      <c r="XM6" s="173"/>
      <c r="XN6" s="173"/>
      <c r="XO6" s="173"/>
      <c r="XP6" s="173"/>
      <c r="XQ6" s="173"/>
      <c r="XR6" s="173"/>
      <c r="XS6" s="173"/>
      <c r="XT6" s="173"/>
      <c r="XU6" s="173"/>
      <c r="XV6" s="173"/>
      <c r="XW6" s="173"/>
      <c r="XX6" s="173"/>
      <c r="XY6" s="173"/>
      <c r="XZ6" s="173"/>
      <c r="YA6" s="173"/>
      <c r="YB6" s="173"/>
      <c r="YC6" s="173"/>
      <c r="YD6" s="173"/>
      <c r="YE6" s="173"/>
      <c r="YF6" s="173"/>
      <c r="YG6" s="173"/>
      <c r="YH6" s="173"/>
      <c r="YI6" s="173"/>
      <c r="YJ6" s="173"/>
      <c r="YK6" s="173"/>
      <c r="YL6" s="173"/>
      <c r="YM6" s="173"/>
      <c r="YN6" s="173"/>
      <c r="YO6" s="173"/>
      <c r="YP6" s="173"/>
      <c r="YQ6" s="173"/>
      <c r="YR6" s="173"/>
      <c r="YS6" s="173"/>
      <c r="YT6" s="173"/>
      <c r="YU6" s="173"/>
      <c r="YV6" s="173"/>
      <c r="YW6" s="173"/>
      <c r="YX6" s="173"/>
      <c r="YY6" s="173"/>
      <c r="YZ6" s="173"/>
      <c r="ZA6" s="173"/>
      <c r="ZB6" s="173"/>
      <c r="ZC6" s="173"/>
      <c r="ZD6" s="173"/>
      <c r="ZE6" s="173"/>
      <c r="ZF6" s="173"/>
      <c r="ZG6" s="173"/>
      <c r="ZH6" s="173"/>
      <c r="ZI6" s="173"/>
      <c r="ZJ6" s="173"/>
      <c r="ZK6" s="173"/>
      <c r="ZL6" s="173"/>
      <c r="ZM6" s="173"/>
      <c r="ZN6" s="173"/>
      <c r="ZO6" s="173"/>
      <c r="ZP6" s="173"/>
      <c r="ZQ6" s="173"/>
      <c r="ZR6" s="173"/>
      <c r="ZS6" s="173"/>
      <c r="ZT6" s="173"/>
      <c r="ZU6" s="173"/>
      <c r="ZV6" s="173"/>
      <c r="ZW6" s="173"/>
      <c r="ZX6" s="173"/>
      <c r="ZY6" s="173"/>
      <c r="ZZ6" s="173"/>
      <c r="AAA6" s="173"/>
      <c r="AAB6" s="173"/>
      <c r="AAC6" s="173"/>
      <c r="AAD6" s="173"/>
      <c r="AAE6" s="173"/>
      <c r="AAF6" s="173"/>
      <c r="AAG6" s="173"/>
      <c r="AAH6" s="173"/>
      <c r="AAI6" s="173"/>
      <c r="AAJ6" s="173"/>
      <c r="AAK6" s="173"/>
      <c r="AAL6" s="173"/>
      <c r="AAM6" s="173"/>
      <c r="AAN6" s="173"/>
      <c r="AAO6" s="173"/>
      <c r="AAP6" s="173"/>
      <c r="AAQ6" s="173"/>
      <c r="AAR6" s="173"/>
      <c r="AAS6" s="173"/>
      <c r="AAT6" s="173"/>
      <c r="AAU6" s="173"/>
      <c r="AAV6" s="173"/>
      <c r="AAW6" s="173"/>
      <c r="AAX6" s="173"/>
      <c r="AAY6" s="173"/>
      <c r="AAZ6" s="173"/>
      <c r="ABA6" s="173"/>
      <c r="ABB6" s="173"/>
      <c r="ABC6" s="173"/>
      <c r="ABD6" s="173"/>
      <c r="ABE6" s="173"/>
      <c r="ABF6" s="173"/>
      <c r="ABG6" s="173"/>
      <c r="ABH6" s="173"/>
      <c r="ABI6" s="173"/>
      <c r="ABJ6" s="173"/>
      <c r="ABK6" s="173"/>
      <c r="ABL6" s="173"/>
      <c r="ABM6" s="173"/>
      <c r="ABN6" s="173"/>
      <c r="ABO6" s="173"/>
      <c r="ABP6" s="173"/>
      <c r="ABQ6" s="173"/>
      <c r="ABR6" s="173"/>
      <c r="ABS6" s="173"/>
      <c r="ABT6" s="173"/>
      <c r="ABU6" s="173"/>
      <c r="ABV6" s="173"/>
      <c r="ABW6" s="173"/>
      <c r="ABX6" s="173"/>
      <c r="ABY6" s="173"/>
      <c r="ABZ6" s="173"/>
      <c r="ACA6" s="173"/>
      <c r="ACB6" s="173"/>
      <c r="ACC6" s="173"/>
      <c r="ACD6" s="173"/>
      <c r="ACE6" s="173"/>
      <c r="ACF6" s="173"/>
      <c r="ACG6" s="173"/>
      <c r="ACH6" s="173"/>
      <c r="ACI6" s="173"/>
      <c r="ACJ6" s="173"/>
      <c r="ACK6" s="173"/>
      <c r="ACL6" s="173"/>
      <c r="ACM6" s="173"/>
      <c r="ACN6" s="173"/>
      <c r="ACO6" s="173"/>
      <c r="ACP6" s="173"/>
      <c r="ACQ6" s="173"/>
      <c r="ACR6" s="173"/>
      <c r="ACS6" s="173"/>
      <c r="ACT6" s="173"/>
      <c r="ACU6" s="173"/>
      <c r="ACV6" s="173"/>
      <c r="ACW6" s="173"/>
      <c r="ACX6" s="173"/>
      <c r="ACY6" s="173"/>
      <c r="ACZ6" s="173"/>
      <c r="ADA6" s="173"/>
      <c r="ADB6" s="173"/>
      <c r="ADC6" s="173"/>
      <c r="ADD6" s="173"/>
      <c r="ADE6" s="173"/>
      <c r="ADF6" s="173"/>
      <c r="ADG6" s="173"/>
      <c r="ADH6" s="173"/>
      <c r="ADI6" s="173"/>
      <c r="ADJ6" s="173"/>
      <c r="ADK6" s="173"/>
      <c r="ADL6" s="173"/>
      <c r="ADM6" s="173"/>
      <c r="ADN6" s="173"/>
      <c r="ADO6" s="173"/>
      <c r="ADP6" s="173"/>
      <c r="ADQ6" s="173"/>
      <c r="ADR6" s="173"/>
      <c r="ADS6" s="173"/>
      <c r="ADT6" s="173"/>
      <c r="ADU6" s="173"/>
      <c r="ADV6" s="173"/>
      <c r="ADW6" s="173"/>
      <c r="ADX6" s="173"/>
      <c r="ADY6" s="173"/>
      <c r="ADZ6" s="173"/>
      <c r="AEA6" s="173"/>
      <c r="AEB6" s="173"/>
      <c r="AEC6" s="173"/>
      <c r="AED6" s="173"/>
      <c r="AEE6" s="173"/>
      <c r="AEF6" s="173"/>
      <c r="AEG6" s="173"/>
      <c r="AEH6" s="173"/>
      <c r="AEI6" s="173"/>
      <c r="AEJ6" s="173"/>
      <c r="AEK6" s="173"/>
      <c r="AEL6" s="173"/>
      <c r="AEM6" s="173"/>
      <c r="AEN6" s="173"/>
      <c r="AEO6" s="173"/>
      <c r="AEP6" s="173"/>
      <c r="AEQ6" s="173"/>
      <c r="AER6" s="173"/>
      <c r="AES6" s="173"/>
      <c r="AET6" s="173"/>
      <c r="AEU6" s="173"/>
      <c r="AEV6" s="173"/>
      <c r="AEW6" s="173"/>
      <c r="AEX6" s="173"/>
      <c r="AEY6" s="173"/>
      <c r="AEZ6" s="173"/>
      <c r="AFA6" s="173"/>
      <c r="AFB6" s="173"/>
      <c r="AFC6" s="173"/>
      <c r="AFD6" s="173"/>
      <c r="AFE6" s="173"/>
      <c r="AFF6" s="173"/>
      <c r="AFG6" s="173"/>
      <c r="AFH6" s="173"/>
      <c r="AFI6" s="173"/>
      <c r="AFJ6" s="173"/>
      <c r="AFK6" s="173"/>
      <c r="AFL6" s="173"/>
      <c r="AFM6" s="173"/>
      <c r="AFN6" s="173"/>
      <c r="AFO6" s="173"/>
      <c r="AFP6" s="173"/>
      <c r="AFQ6" s="173"/>
      <c r="AFR6" s="173"/>
      <c r="AFS6" s="173"/>
      <c r="AFT6" s="173"/>
      <c r="AFU6" s="173"/>
      <c r="AFV6" s="173"/>
      <c r="AFW6" s="173"/>
      <c r="AFX6" s="173"/>
      <c r="AFY6" s="173"/>
      <c r="AFZ6" s="173"/>
      <c r="AGA6" s="173"/>
      <c r="AGB6" s="173"/>
      <c r="AGC6" s="173"/>
      <c r="AGD6" s="173"/>
      <c r="AGE6" s="173"/>
      <c r="AGF6" s="173"/>
      <c r="AGG6" s="173"/>
      <c r="AGH6" s="173"/>
      <c r="AGI6" s="173"/>
      <c r="AGJ6" s="173"/>
      <c r="AGK6" s="173"/>
      <c r="AGL6" s="173"/>
      <c r="AGM6" s="173"/>
      <c r="AGN6" s="173"/>
      <c r="AGO6" s="173"/>
      <c r="AGP6" s="173"/>
      <c r="AGQ6" s="173"/>
      <c r="AGR6" s="173"/>
      <c r="AGS6" s="173"/>
      <c r="AGT6" s="173"/>
      <c r="AGU6" s="173"/>
      <c r="AGV6" s="173"/>
      <c r="AGW6" s="173"/>
      <c r="AGX6" s="173"/>
      <c r="AGY6" s="173"/>
      <c r="AGZ6" s="173"/>
      <c r="AHA6" s="173"/>
      <c r="AHB6" s="173"/>
      <c r="AHC6" s="173"/>
      <c r="AHD6" s="173"/>
      <c r="AHE6" s="173"/>
      <c r="AHF6" s="173"/>
      <c r="AHG6" s="173"/>
      <c r="AHH6" s="173"/>
      <c r="AHI6" s="173"/>
      <c r="AHJ6" s="173"/>
      <c r="AHK6" s="173"/>
      <c r="AHL6" s="173"/>
      <c r="AHM6" s="173"/>
      <c r="AHN6" s="173"/>
      <c r="AHO6" s="173"/>
      <c r="AHP6" s="173"/>
      <c r="AHQ6" s="173"/>
      <c r="AHR6" s="173"/>
      <c r="AHS6" s="173"/>
      <c r="AHT6" s="173"/>
      <c r="AHU6" s="173"/>
      <c r="AHV6" s="173"/>
      <c r="AHW6" s="173"/>
      <c r="AHX6" s="173"/>
      <c r="AHY6" s="173"/>
      <c r="AHZ6" s="173"/>
      <c r="AIA6" s="173"/>
      <c r="AIB6" s="173"/>
      <c r="AIC6" s="173"/>
      <c r="AID6" s="173"/>
      <c r="AIE6" s="173"/>
      <c r="AIF6" s="173"/>
      <c r="AIG6" s="173"/>
      <c r="AIH6" s="173"/>
      <c r="AII6" s="173"/>
      <c r="AIJ6" s="173"/>
      <c r="AIK6" s="173"/>
      <c r="AIL6" s="173"/>
      <c r="AIM6" s="173"/>
      <c r="AIN6" s="173"/>
      <c r="AIO6" s="173"/>
      <c r="AIP6" s="173"/>
      <c r="AIQ6" s="173"/>
      <c r="AIR6" s="173"/>
      <c r="AIS6" s="173"/>
      <c r="AIT6" s="173"/>
      <c r="AIU6" s="173"/>
      <c r="AIV6" s="173"/>
      <c r="AIW6" s="173"/>
      <c r="AIX6" s="173"/>
      <c r="AIY6" s="173"/>
      <c r="AIZ6" s="173"/>
      <c r="AJA6" s="173"/>
      <c r="AJB6" s="173"/>
      <c r="AJC6" s="173"/>
      <c r="AJD6" s="173"/>
      <c r="AJE6" s="173"/>
      <c r="AJF6" s="173"/>
      <c r="AJG6" s="173"/>
      <c r="AJH6" s="173"/>
      <c r="AJI6" s="173"/>
      <c r="AJJ6" s="173"/>
      <c r="AJK6" s="173"/>
      <c r="AJL6" s="173"/>
      <c r="AJM6" s="173"/>
      <c r="AJN6" s="173"/>
      <c r="AJO6" s="173"/>
      <c r="AJP6" s="173"/>
      <c r="AJQ6" s="173"/>
      <c r="AJR6" s="173"/>
      <c r="AJS6" s="173"/>
      <c r="AJT6" s="173"/>
      <c r="AJU6" s="173"/>
      <c r="AJV6" s="173"/>
      <c r="AJW6" s="173"/>
      <c r="AJX6" s="173"/>
      <c r="AJY6" s="173"/>
      <c r="AJZ6" s="173"/>
      <c r="AKA6" s="173"/>
      <c r="AKB6" s="173"/>
      <c r="AKC6" s="173"/>
      <c r="AKD6" s="173"/>
      <c r="AKE6" s="173"/>
      <c r="AKF6" s="173"/>
      <c r="AKG6" s="173"/>
      <c r="AKH6" s="173"/>
      <c r="AKI6" s="173"/>
      <c r="AKJ6" s="173"/>
      <c r="AKK6" s="173"/>
      <c r="AKL6" s="173"/>
      <c r="AKM6" s="173"/>
      <c r="AKN6" s="173"/>
      <c r="AKO6" s="173"/>
      <c r="AKP6" s="173"/>
      <c r="AKQ6" s="173"/>
      <c r="AKR6" s="173"/>
      <c r="AKS6" s="173"/>
      <c r="AKT6" s="173"/>
      <c r="AKU6" s="173"/>
      <c r="AKV6" s="173"/>
      <c r="AKW6" s="173"/>
      <c r="AKX6" s="173"/>
      <c r="AKY6" s="173"/>
      <c r="AKZ6" s="173"/>
      <c r="ALA6" s="173"/>
      <c r="ALB6" s="173"/>
      <c r="ALC6" s="173"/>
      <c r="ALD6" s="173"/>
      <c r="ALE6" s="173"/>
      <c r="ALF6" s="173"/>
      <c r="ALG6" s="173"/>
      <c r="ALH6" s="173"/>
      <c r="ALI6" s="173"/>
      <c r="ALJ6" s="173"/>
      <c r="ALK6" s="173"/>
      <c r="ALL6" s="173"/>
      <c r="ALM6" s="173"/>
      <c r="ALN6" s="173"/>
      <c r="ALO6" s="173"/>
      <c r="ALP6" s="173"/>
      <c r="ALQ6" s="173"/>
      <c r="ALR6" s="173"/>
      <c r="ALS6" s="173"/>
      <c r="ALT6" s="173"/>
      <c r="ALU6" s="173"/>
      <c r="ALV6" s="173"/>
      <c r="ALW6" s="173"/>
      <c r="ALX6" s="173"/>
      <c r="ALY6" s="173"/>
      <c r="ALZ6" s="173"/>
      <c r="AMA6" s="173"/>
      <c r="AMB6" s="173"/>
      <c r="AMC6" s="173"/>
      <c r="AMD6" s="173"/>
      <c r="AME6" s="173"/>
      <c r="AMF6" s="173"/>
      <c r="AMG6" s="173"/>
      <c r="AMH6" s="173"/>
      <c r="AMI6" s="173"/>
      <c r="AMJ6" s="173"/>
      <c r="AMK6" s="173"/>
      <c r="AML6" s="173"/>
      <c r="AMM6" s="173"/>
      <c r="AMN6" s="173"/>
      <c r="AMO6" s="173"/>
      <c r="AMP6" s="173"/>
      <c r="AMQ6" s="173"/>
      <c r="AMR6" s="173"/>
      <c r="AMS6" s="173"/>
      <c r="AMT6" s="173"/>
      <c r="AMU6" s="173"/>
      <c r="AMV6" s="173"/>
      <c r="AMW6" s="173"/>
      <c r="AMX6" s="173"/>
      <c r="AMY6" s="173"/>
      <c r="AMZ6" s="173"/>
      <c r="ANA6" s="173"/>
      <c r="ANB6" s="173"/>
      <c r="ANC6" s="173"/>
      <c r="AND6" s="173"/>
      <c r="ANE6" s="173"/>
      <c r="ANF6" s="173"/>
      <c r="ANG6" s="173"/>
      <c r="ANH6" s="173"/>
      <c r="ANI6" s="173"/>
      <c r="ANJ6" s="173"/>
      <c r="ANK6" s="173"/>
      <c r="ANL6" s="173"/>
      <c r="ANM6" s="173"/>
      <c r="ANN6" s="173"/>
      <c r="ANO6" s="173"/>
      <c r="ANP6" s="173"/>
      <c r="ANQ6" s="173"/>
      <c r="ANR6" s="173"/>
      <c r="ANS6" s="173"/>
      <c r="ANT6" s="173"/>
      <c r="ANU6" s="173"/>
      <c r="ANV6" s="173"/>
      <c r="ANW6" s="173"/>
      <c r="ANX6" s="173"/>
      <c r="ANY6" s="173"/>
      <c r="ANZ6" s="173"/>
      <c r="AOA6" s="173"/>
      <c r="AOB6" s="173"/>
      <c r="AOC6" s="173"/>
      <c r="AOD6" s="173"/>
      <c r="AOE6" s="173"/>
      <c r="AOF6" s="173"/>
      <c r="AOG6" s="173"/>
      <c r="AOH6" s="173"/>
      <c r="AOI6" s="173"/>
      <c r="AOJ6" s="173"/>
      <c r="AOK6" s="173"/>
      <c r="AOL6" s="173"/>
      <c r="AOM6" s="173"/>
      <c r="AON6" s="173"/>
      <c r="AOO6" s="173"/>
      <c r="AOP6" s="173"/>
      <c r="AOQ6" s="173"/>
      <c r="AOR6" s="173"/>
      <c r="AOS6" s="173"/>
      <c r="AOT6" s="173"/>
      <c r="AOU6" s="173"/>
      <c r="AOV6" s="173"/>
      <c r="AOW6" s="173"/>
      <c r="AOX6" s="173"/>
      <c r="AOY6" s="173"/>
      <c r="AOZ6" s="173"/>
      <c r="APA6" s="173"/>
      <c r="APB6" s="173"/>
      <c r="APC6" s="173"/>
      <c r="APD6" s="173"/>
      <c r="APE6" s="173"/>
      <c r="APF6" s="173"/>
      <c r="APG6" s="173"/>
      <c r="APH6" s="173"/>
      <c r="API6" s="173"/>
      <c r="APJ6" s="173"/>
      <c r="APK6" s="173"/>
      <c r="APL6" s="173"/>
      <c r="APM6" s="173"/>
      <c r="APN6" s="173"/>
      <c r="APO6" s="173"/>
      <c r="APP6" s="173"/>
      <c r="APQ6" s="173"/>
      <c r="APR6" s="173"/>
      <c r="APS6" s="173"/>
      <c r="APT6" s="173"/>
      <c r="APU6" s="173"/>
      <c r="APV6" s="173"/>
      <c r="APW6" s="173"/>
      <c r="APX6" s="173"/>
      <c r="APY6" s="173"/>
      <c r="APZ6" s="173"/>
      <c r="AQA6" s="173"/>
      <c r="AQB6" s="173"/>
      <c r="AQC6" s="173"/>
      <c r="AQD6" s="173"/>
      <c r="AQE6" s="173"/>
      <c r="AQF6" s="173"/>
      <c r="AQG6" s="173"/>
      <c r="AQH6" s="173"/>
      <c r="AQI6" s="173"/>
      <c r="AQJ6" s="173"/>
      <c r="AQK6" s="173"/>
      <c r="AQL6" s="173"/>
      <c r="AQM6" s="173"/>
      <c r="AQN6" s="173"/>
      <c r="AQO6" s="173"/>
      <c r="AQP6" s="173"/>
      <c r="AQQ6" s="173"/>
      <c r="AQR6" s="173"/>
      <c r="AQS6" s="173"/>
      <c r="AQT6" s="173"/>
      <c r="AQU6" s="173"/>
      <c r="AQV6" s="173"/>
      <c r="AQW6" s="173"/>
      <c r="AQX6" s="173"/>
      <c r="AQY6" s="173"/>
      <c r="AQZ6" s="173"/>
      <c r="ARA6" s="173"/>
      <c r="ARB6" s="173"/>
      <c r="ARC6" s="173"/>
      <c r="ARD6" s="173"/>
      <c r="ARE6" s="173"/>
      <c r="ARF6" s="173"/>
      <c r="ARG6" s="173"/>
      <c r="ARH6" s="173"/>
      <c r="ARI6" s="173"/>
      <c r="ARJ6" s="173"/>
      <c r="ARK6" s="173"/>
      <c r="ARL6" s="173"/>
      <c r="ARM6" s="173"/>
      <c r="ARN6" s="173"/>
      <c r="ARO6" s="173"/>
      <c r="ARP6" s="173"/>
      <c r="ARQ6" s="173"/>
      <c r="ARR6" s="173"/>
      <c r="ARS6" s="173"/>
      <c r="ART6" s="173"/>
      <c r="ARU6" s="173"/>
      <c r="ARV6" s="173"/>
      <c r="ARW6" s="173"/>
      <c r="ARX6" s="173"/>
      <c r="ARY6" s="173"/>
      <c r="ARZ6" s="173"/>
      <c r="ASA6" s="173"/>
      <c r="ASB6" s="173"/>
      <c r="ASC6" s="173"/>
      <c r="ASD6" s="173"/>
      <c r="ASE6" s="173"/>
      <c r="ASF6" s="173"/>
      <c r="ASG6" s="173"/>
      <c r="ASH6" s="173"/>
      <c r="ASI6" s="173"/>
      <c r="ASJ6" s="173"/>
      <c r="ASK6" s="173"/>
      <c r="ASL6" s="173"/>
      <c r="ASM6" s="173"/>
      <c r="ASN6" s="173"/>
      <c r="ASO6" s="173"/>
      <c r="ASP6" s="173"/>
      <c r="ASQ6" s="173"/>
      <c r="ASR6" s="173"/>
      <c r="ASS6" s="173"/>
      <c r="AST6" s="173"/>
      <c r="ASU6" s="173"/>
      <c r="ASV6" s="173"/>
      <c r="ASW6" s="173"/>
      <c r="ASX6" s="173"/>
      <c r="ASY6" s="173"/>
      <c r="ASZ6" s="173"/>
      <c r="ATA6" s="173"/>
      <c r="ATB6" s="173"/>
      <c r="ATC6" s="173"/>
      <c r="ATD6" s="173"/>
      <c r="ATE6" s="173"/>
      <c r="ATF6" s="173"/>
      <c r="ATG6" s="173"/>
      <c r="ATH6" s="173"/>
      <c r="ATI6" s="173"/>
      <c r="ATJ6" s="173"/>
      <c r="ATK6" s="173"/>
      <c r="ATL6" s="173"/>
      <c r="ATM6" s="173"/>
      <c r="ATN6" s="173"/>
      <c r="ATO6" s="173"/>
      <c r="ATP6" s="173"/>
      <c r="ATQ6" s="173"/>
      <c r="ATR6" s="173"/>
      <c r="ATS6" s="173"/>
      <c r="ATT6" s="173"/>
      <c r="ATU6" s="173"/>
      <c r="ATV6" s="173"/>
      <c r="ATW6" s="173"/>
      <c r="ATX6" s="173"/>
      <c r="ATY6" s="173"/>
      <c r="ATZ6" s="173"/>
      <c r="AUA6" s="173"/>
      <c r="AUB6" s="173"/>
      <c r="AUC6" s="173"/>
      <c r="AUD6" s="173"/>
      <c r="AUE6" s="173"/>
      <c r="AUF6" s="173"/>
      <c r="AUG6" s="173"/>
      <c r="AUH6" s="173"/>
      <c r="AUI6" s="173"/>
      <c r="AUJ6" s="173"/>
      <c r="AUK6" s="173"/>
      <c r="AUL6" s="173"/>
      <c r="AUM6" s="173"/>
      <c r="AUN6" s="173"/>
      <c r="AUO6" s="173"/>
      <c r="AUP6" s="173"/>
      <c r="AUQ6" s="173"/>
      <c r="AUR6" s="173"/>
      <c r="AUS6" s="173"/>
      <c r="AUT6" s="173"/>
      <c r="AUU6" s="173"/>
      <c r="AUV6" s="173"/>
      <c r="AUW6" s="173"/>
      <c r="AUX6" s="173"/>
      <c r="AUY6" s="173"/>
      <c r="AUZ6" s="173"/>
      <c r="AVA6" s="173"/>
      <c r="AVB6" s="173"/>
      <c r="AVC6" s="173"/>
      <c r="AVD6" s="173"/>
      <c r="AVE6" s="173"/>
      <c r="AVF6" s="173"/>
      <c r="AVG6" s="173"/>
      <c r="AVH6" s="173"/>
      <c r="AVI6" s="173"/>
      <c r="AVJ6" s="173"/>
      <c r="AVK6" s="173"/>
      <c r="AVL6" s="173"/>
      <c r="AVM6" s="173"/>
      <c r="AVN6" s="173"/>
      <c r="AVO6" s="173"/>
      <c r="AVP6" s="173"/>
      <c r="AVQ6" s="173"/>
      <c r="AVR6" s="173"/>
      <c r="AVS6" s="173"/>
      <c r="AVT6" s="173"/>
      <c r="AVU6" s="173"/>
      <c r="AVV6" s="173"/>
      <c r="AVW6" s="173"/>
      <c r="AVX6" s="173"/>
      <c r="AVY6" s="173"/>
      <c r="AVZ6" s="173"/>
      <c r="AWA6" s="173"/>
      <c r="AWB6" s="173"/>
      <c r="AWC6" s="173"/>
      <c r="AWD6" s="173"/>
      <c r="AWE6" s="173"/>
      <c r="AWF6" s="173"/>
      <c r="AWG6" s="173"/>
      <c r="AWH6" s="173"/>
      <c r="AWI6" s="173"/>
      <c r="AWJ6" s="173"/>
      <c r="AWK6" s="173"/>
      <c r="AWL6" s="173"/>
      <c r="AWM6" s="173"/>
      <c r="AWN6" s="173"/>
      <c r="AWO6" s="173"/>
      <c r="AWP6" s="173"/>
      <c r="AWQ6" s="173"/>
      <c r="AWR6" s="173"/>
      <c r="AWS6" s="173"/>
      <c r="AWT6" s="173"/>
      <c r="AWU6" s="173"/>
      <c r="AWV6" s="173"/>
      <c r="AWW6" s="173"/>
      <c r="AWX6" s="173"/>
      <c r="AWY6" s="173"/>
      <c r="AWZ6" s="173"/>
      <c r="AXA6" s="173"/>
      <c r="AXB6" s="173"/>
      <c r="AXC6" s="173"/>
      <c r="AXD6" s="173"/>
      <c r="AXE6" s="173"/>
      <c r="AXF6" s="173"/>
      <c r="AXG6" s="173"/>
      <c r="AXH6" s="173"/>
      <c r="AXI6" s="173"/>
      <c r="AXJ6" s="173"/>
      <c r="AXK6" s="173"/>
      <c r="AXL6" s="173"/>
      <c r="AXM6" s="173"/>
      <c r="AXN6" s="173"/>
      <c r="AXO6" s="173"/>
      <c r="AXP6" s="173"/>
      <c r="AXQ6" s="173"/>
      <c r="AXR6" s="173"/>
      <c r="AXS6" s="173"/>
      <c r="AXT6" s="173"/>
      <c r="AXU6" s="173"/>
      <c r="AXV6" s="173"/>
      <c r="AXW6" s="173"/>
      <c r="AXX6" s="173"/>
      <c r="AXY6" s="173"/>
      <c r="AXZ6" s="173"/>
      <c r="AYA6" s="173"/>
      <c r="AYB6" s="173"/>
      <c r="AYC6" s="173"/>
      <c r="AYD6" s="173"/>
      <c r="AYE6" s="173"/>
      <c r="AYF6" s="173"/>
      <c r="AYG6" s="173"/>
      <c r="AYH6" s="173"/>
      <c r="AYI6" s="173"/>
      <c r="AYJ6" s="173"/>
      <c r="AYK6" s="173"/>
      <c r="AYL6" s="173"/>
      <c r="AYM6" s="173"/>
      <c r="AYN6" s="173"/>
      <c r="AYO6" s="173"/>
      <c r="AYP6" s="173"/>
      <c r="AYQ6" s="173"/>
      <c r="AYR6" s="173"/>
      <c r="AYS6" s="173"/>
      <c r="AYT6" s="173"/>
      <c r="AYU6" s="173"/>
      <c r="AYV6" s="173"/>
      <c r="AYW6" s="173"/>
      <c r="AYX6" s="173"/>
      <c r="AYY6" s="173"/>
      <c r="AYZ6" s="173"/>
      <c r="AZA6" s="173"/>
      <c r="AZB6" s="173"/>
      <c r="AZC6" s="173"/>
      <c r="AZD6" s="173"/>
      <c r="AZE6" s="173"/>
      <c r="AZF6" s="173"/>
      <c r="AZG6" s="173"/>
      <c r="AZH6" s="173"/>
      <c r="AZI6" s="173"/>
      <c r="AZJ6" s="173"/>
      <c r="AZK6" s="173"/>
      <c r="AZL6" s="173"/>
      <c r="AZM6" s="173"/>
      <c r="AZN6" s="173"/>
      <c r="AZO6" s="173"/>
      <c r="AZP6" s="173"/>
      <c r="AZQ6" s="173"/>
      <c r="AZR6" s="173"/>
      <c r="AZS6" s="173"/>
      <c r="AZT6" s="173"/>
      <c r="AZU6" s="173"/>
      <c r="AZV6" s="173"/>
      <c r="AZW6" s="173"/>
      <c r="AZX6" s="173"/>
      <c r="AZY6" s="173"/>
      <c r="AZZ6" s="173"/>
      <c r="BAA6" s="173"/>
      <c r="BAB6" s="173"/>
      <c r="BAC6" s="173"/>
      <c r="BAD6" s="173"/>
      <c r="BAE6" s="173"/>
      <c r="BAF6" s="173"/>
      <c r="BAG6" s="173"/>
      <c r="BAH6" s="173"/>
      <c r="BAI6" s="173"/>
      <c r="BAJ6" s="173"/>
      <c r="BAK6" s="173"/>
      <c r="BAL6" s="173"/>
      <c r="BAM6" s="173"/>
      <c r="BAN6" s="173"/>
      <c r="BAO6" s="173"/>
      <c r="BAP6" s="173"/>
      <c r="BAQ6" s="173"/>
      <c r="BAR6" s="173"/>
      <c r="BAS6" s="173"/>
      <c r="BAT6" s="173"/>
      <c r="BAU6" s="173"/>
      <c r="BAV6" s="173"/>
      <c r="BAW6" s="173"/>
      <c r="BAX6" s="173"/>
      <c r="BAY6" s="173"/>
      <c r="BAZ6" s="173"/>
      <c r="BBA6" s="173"/>
      <c r="BBB6" s="173"/>
      <c r="BBC6" s="173"/>
      <c r="BBD6" s="173"/>
      <c r="BBE6" s="173"/>
      <c r="BBF6" s="173"/>
      <c r="BBG6" s="173"/>
      <c r="BBH6" s="173"/>
      <c r="BBI6" s="173"/>
      <c r="BBJ6" s="173"/>
      <c r="BBK6" s="173"/>
      <c r="BBL6" s="173"/>
      <c r="BBM6" s="173"/>
      <c r="BBN6" s="173"/>
      <c r="BBO6" s="173"/>
      <c r="BBP6" s="173"/>
      <c r="BBQ6" s="173"/>
      <c r="BBR6" s="173"/>
      <c r="BBS6" s="173"/>
      <c r="BBT6" s="173"/>
      <c r="BBU6" s="173"/>
      <c r="BBV6" s="173"/>
      <c r="BBW6" s="173"/>
      <c r="BBX6" s="173"/>
      <c r="BBY6" s="173"/>
      <c r="BBZ6" s="173"/>
      <c r="BCA6" s="173"/>
      <c r="BCB6" s="173"/>
      <c r="BCC6" s="173"/>
      <c r="BCD6" s="173"/>
      <c r="BCE6" s="173"/>
      <c r="BCF6" s="173"/>
      <c r="BCG6" s="173"/>
      <c r="BCH6" s="173"/>
      <c r="BCI6" s="173"/>
      <c r="BCJ6" s="173"/>
      <c r="BCK6" s="173"/>
      <c r="BCL6" s="173"/>
      <c r="BCM6" s="173"/>
      <c r="BCN6" s="173"/>
      <c r="BCO6" s="173"/>
      <c r="BCP6" s="173"/>
      <c r="BCQ6" s="173"/>
      <c r="BCR6" s="173"/>
      <c r="BCS6" s="173"/>
      <c r="BCT6" s="173"/>
      <c r="BCU6" s="173"/>
      <c r="BCV6" s="173"/>
      <c r="BCW6" s="173"/>
      <c r="BCX6" s="173"/>
      <c r="BCY6" s="173"/>
      <c r="BCZ6" s="173"/>
      <c r="BDA6" s="173"/>
      <c r="BDB6" s="173"/>
      <c r="BDC6" s="173"/>
      <c r="BDD6" s="173"/>
      <c r="BDE6" s="173"/>
      <c r="BDF6" s="173"/>
      <c r="BDG6" s="173"/>
      <c r="BDH6" s="173"/>
      <c r="BDI6" s="173"/>
      <c r="BDJ6" s="173"/>
      <c r="BDK6" s="173"/>
      <c r="BDL6" s="173"/>
      <c r="BDM6" s="173"/>
      <c r="BDN6" s="173"/>
      <c r="BDO6" s="173"/>
      <c r="BDP6" s="173"/>
      <c r="BDQ6" s="173"/>
      <c r="BDR6" s="173"/>
      <c r="BDS6" s="173"/>
      <c r="BDT6" s="173"/>
      <c r="BDU6" s="173"/>
      <c r="BDV6" s="173"/>
      <c r="BDW6" s="173"/>
      <c r="BDX6" s="173"/>
      <c r="BDY6" s="173"/>
      <c r="BDZ6" s="173"/>
      <c r="BEA6" s="173"/>
      <c r="BEB6" s="173"/>
      <c r="BEC6" s="173"/>
      <c r="BED6" s="173"/>
      <c r="BEE6" s="173"/>
      <c r="BEF6" s="173"/>
      <c r="BEG6" s="173"/>
      <c r="BEH6" s="173"/>
      <c r="BEI6" s="173"/>
      <c r="BEJ6" s="173"/>
      <c r="BEK6" s="173"/>
      <c r="BEL6" s="173"/>
      <c r="BEM6" s="173"/>
      <c r="BEN6" s="173"/>
      <c r="BEO6" s="173"/>
      <c r="BEP6" s="173"/>
      <c r="BEQ6" s="173"/>
      <c r="BER6" s="173"/>
      <c r="BES6" s="173"/>
      <c r="BET6" s="173"/>
      <c r="BEU6" s="173"/>
      <c r="BEV6" s="173"/>
      <c r="BEW6" s="173"/>
      <c r="BEX6" s="173"/>
      <c r="BEY6" s="173"/>
      <c r="BEZ6" s="173"/>
      <c r="BFA6" s="173"/>
      <c r="BFB6" s="173"/>
      <c r="BFC6" s="173"/>
      <c r="BFD6" s="173"/>
      <c r="BFE6" s="173"/>
      <c r="BFF6" s="173"/>
      <c r="BFG6" s="173"/>
      <c r="BFH6" s="173"/>
      <c r="BFI6" s="173"/>
      <c r="BFJ6" s="173"/>
      <c r="BFK6" s="173"/>
      <c r="BFL6" s="173"/>
      <c r="BFM6" s="173"/>
      <c r="BFN6" s="173"/>
      <c r="BFO6" s="173"/>
      <c r="BFP6" s="173"/>
      <c r="BFQ6" s="173"/>
      <c r="BFR6" s="173"/>
      <c r="BFS6" s="173"/>
      <c r="BFT6" s="173"/>
      <c r="BFU6" s="173"/>
      <c r="BFV6" s="173"/>
      <c r="BFW6" s="173"/>
      <c r="BFX6" s="173"/>
      <c r="BFY6" s="173"/>
      <c r="BFZ6" s="173"/>
      <c r="BGA6" s="173"/>
      <c r="BGB6" s="173"/>
      <c r="BGC6" s="173"/>
      <c r="BGD6" s="173"/>
      <c r="BGE6" s="173"/>
      <c r="BGF6" s="173"/>
      <c r="BGG6" s="173"/>
      <c r="BGH6" s="173"/>
      <c r="BGI6" s="173"/>
      <c r="BGJ6" s="173"/>
      <c r="BGK6" s="173"/>
      <c r="BGL6" s="173"/>
      <c r="BGM6" s="173"/>
      <c r="BGN6" s="173"/>
      <c r="BGO6" s="173"/>
      <c r="BGP6" s="173"/>
      <c r="BGQ6" s="173"/>
      <c r="BGR6" s="173"/>
      <c r="BGS6" s="173"/>
      <c r="BGT6" s="173"/>
      <c r="BGU6" s="173"/>
      <c r="BGV6" s="173"/>
      <c r="BGW6" s="173"/>
      <c r="BGX6" s="173"/>
      <c r="BGY6" s="173"/>
      <c r="BGZ6" s="173"/>
      <c r="BHA6" s="173"/>
      <c r="BHB6" s="173"/>
      <c r="BHC6" s="173"/>
      <c r="BHD6" s="173"/>
      <c r="BHE6" s="173"/>
      <c r="BHF6" s="173"/>
      <c r="BHG6" s="173"/>
      <c r="BHH6" s="173"/>
      <c r="BHI6" s="173"/>
      <c r="BHJ6" s="173"/>
      <c r="BHK6" s="173"/>
      <c r="BHL6" s="173"/>
      <c r="BHM6" s="173"/>
      <c r="BHN6" s="173"/>
      <c r="BHO6" s="173"/>
      <c r="BHP6" s="173"/>
      <c r="BHQ6" s="173"/>
      <c r="BHR6" s="173"/>
      <c r="BHS6" s="173"/>
      <c r="BHT6" s="173"/>
      <c r="BHU6" s="173"/>
      <c r="BHV6" s="173"/>
      <c r="BHW6" s="173"/>
      <c r="BHX6" s="173"/>
      <c r="BHY6" s="173"/>
      <c r="BHZ6" s="173"/>
      <c r="BIA6" s="173"/>
      <c r="BIB6" s="173"/>
      <c r="BIC6" s="173"/>
      <c r="BID6" s="173"/>
      <c r="BIE6" s="173"/>
      <c r="BIF6" s="173"/>
      <c r="BIG6" s="173"/>
      <c r="BIH6" s="173"/>
      <c r="BII6" s="173"/>
      <c r="BIJ6" s="173"/>
      <c r="BIK6" s="173"/>
      <c r="BIL6" s="173"/>
      <c r="BIM6" s="173"/>
      <c r="BIN6" s="173"/>
      <c r="BIO6" s="173"/>
      <c r="BIP6" s="173"/>
      <c r="BIQ6" s="173"/>
      <c r="BIR6" s="173"/>
      <c r="BIS6" s="173"/>
      <c r="BIT6" s="173"/>
      <c r="BIU6" s="173"/>
      <c r="BIV6" s="173"/>
      <c r="BIW6" s="173"/>
      <c r="BIX6" s="173"/>
      <c r="BIY6" s="173"/>
      <c r="BIZ6" s="173"/>
      <c r="BJA6" s="173"/>
      <c r="BJB6" s="173"/>
      <c r="BJC6" s="173"/>
      <c r="BJD6" s="173"/>
      <c r="BJE6" s="173"/>
      <c r="BJF6" s="173"/>
      <c r="BJG6" s="173"/>
      <c r="BJH6" s="173"/>
      <c r="BJI6" s="173"/>
      <c r="BJJ6" s="173"/>
      <c r="BJK6" s="173"/>
      <c r="BJL6" s="173"/>
      <c r="BJM6" s="173"/>
      <c r="BJN6" s="173"/>
      <c r="BJO6" s="173"/>
      <c r="BJP6" s="173"/>
      <c r="BJQ6" s="173"/>
      <c r="BJR6" s="173"/>
      <c r="BJS6" s="173"/>
      <c r="BJT6" s="173"/>
      <c r="BJU6" s="173"/>
      <c r="BJV6" s="173"/>
      <c r="BJW6" s="173"/>
      <c r="BJX6" s="173"/>
      <c r="BJY6" s="173"/>
      <c r="BJZ6" s="173"/>
      <c r="BKA6" s="173"/>
      <c r="BKB6" s="173"/>
      <c r="BKC6" s="173"/>
      <c r="BKD6" s="173"/>
      <c r="BKE6" s="173"/>
      <c r="BKF6" s="173"/>
      <c r="BKG6" s="173"/>
      <c r="BKH6" s="173"/>
      <c r="BKI6" s="173"/>
      <c r="BKJ6" s="173"/>
      <c r="BKK6" s="173"/>
      <c r="BKL6" s="173"/>
      <c r="BKM6" s="173"/>
      <c r="BKN6" s="173"/>
      <c r="BKO6" s="173"/>
      <c r="BKP6" s="173"/>
      <c r="BKQ6" s="173"/>
      <c r="BKR6" s="173"/>
      <c r="BKS6" s="173"/>
      <c r="BKT6" s="173"/>
      <c r="BKU6" s="173"/>
      <c r="BKV6" s="173"/>
      <c r="BKW6" s="173"/>
      <c r="BKX6" s="173"/>
      <c r="BKY6" s="173"/>
      <c r="BKZ6" s="173"/>
      <c r="BLA6" s="173"/>
      <c r="BLB6" s="173"/>
      <c r="BLC6" s="173"/>
      <c r="BLD6" s="173"/>
      <c r="BLE6" s="173"/>
      <c r="BLF6" s="173"/>
      <c r="BLG6" s="173"/>
      <c r="BLH6" s="173"/>
      <c r="BLI6" s="173"/>
      <c r="BLJ6" s="173"/>
      <c r="BLK6" s="173"/>
      <c r="BLL6" s="173"/>
      <c r="BLM6" s="173"/>
      <c r="BLN6" s="173"/>
      <c r="BLO6" s="173"/>
      <c r="BLP6" s="173"/>
      <c r="BLQ6" s="173"/>
      <c r="BLR6" s="173"/>
      <c r="BLS6" s="173"/>
      <c r="BLT6" s="173"/>
      <c r="BLU6" s="173"/>
      <c r="BLV6" s="173"/>
      <c r="BLW6" s="173"/>
      <c r="BLX6" s="173"/>
      <c r="BLY6" s="173"/>
      <c r="BLZ6" s="173"/>
      <c r="BMA6" s="173"/>
      <c r="BMB6" s="173"/>
      <c r="BMC6" s="173"/>
      <c r="BMD6" s="173"/>
      <c r="BME6" s="173"/>
      <c r="BMF6" s="173"/>
      <c r="BMG6" s="173"/>
      <c r="BMH6" s="173"/>
      <c r="BMI6" s="173"/>
      <c r="BMJ6" s="173"/>
      <c r="BMK6" s="173"/>
      <c r="BML6" s="173"/>
      <c r="BMM6" s="173"/>
      <c r="BMN6" s="173"/>
      <c r="BMO6" s="173"/>
      <c r="BMP6" s="173"/>
      <c r="BMQ6" s="173"/>
      <c r="BMR6" s="173"/>
      <c r="BMS6" s="173"/>
      <c r="BMT6" s="173"/>
      <c r="BMU6" s="173"/>
      <c r="BMV6" s="173"/>
      <c r="BMW6" s="173"/>
      <c r="BMX6" s="173"/>
      <c r="BMY6" s="173"/>
      <c r="BMZ6" s="173"/>
      <c r="BNA6" s="173"/>
      <c r="BNB6" s="173"/>
      <c r="BNC6" s="173"/>
      <c r="BND6" s="173"/>
      <c r="BNE6" s="173"/>
      <c r="BNF6" s="173"/>
      <c r="BNG6" s="173"/>
      <c r="BNH6" s="173"/>
      <c r="BNI6" s="173"/>
      <c r="BNJ6" s="173"/>
      <c r="BNK6" s="173"/>
      <c r="BNL6" s="173"/>
      <c r="BNM6" s="173"/>
      <c r="BNN6" s="173"/>
      <c r="BNO6" s="173"/>
      <c r="BNP6" s="173"/>
      <c r="BNQ6" s="173"/>
      <c r="BNR6" s="173"/>
      <c r="BNS6" s="173"/>
      <c r="BNT6" s="173"/>
      <c r="BNU6" s="173"/>
      <c r="BNV6" s="173"/>
      <c r="BNW6" s="173"/>
      <c r="BNX6" s="173"/>
      <c r="BNY6" s="173"/>
      <c r="BNZ6" s="173"/>
      <c r="BOA6" s="173"/>
      <c r="BOB6" s="173"/>
      <c r="BOC6" s="173"/>
      <c r="BOD6" s="173"/>
      <c r="BOE6" s="173"/>
      <c r="BOF6" s="173"/>
      <c r="BOG6" s="173"/>
      <c r="BOH6" s="173"/>
      <c r="BOI6" s="173"/>
      <c r="BOJ6" s="173"/>
      <c r="BOK6" s="173"/>
      <c r="BOL6" s="173"/>
      <c r="BOM6" s="173"/>
      <c r="BON6" s="173"/>
      <c r="BOO6" s="173"/>
      <c r="BOP6" s="173"/>
      <c r="BOQ6" s="173"/>
      <c r="BOR6" s="173"/>
      <c r="BOS6" s="173"/>
      <c r="BOT6" s="173"/>
      <c r="BOU6" s="173"/>
      <c r="BOV6" s="173"/>
      <c r="BOW6" s="173"/>
      <c r="BOX6" s="173"/>
      <c r="BOY6" s="173"/>
      <c r="BOZ6" s="173"/>
      <c r="BPA6" s="173"/>
      <c r="BPB6" s="173"/>
      <c r="BPC6" s="173"/>
      <c r="BPD6" s="173"/>
      <c r="BPE6" s="173"/>
      <c r="BPF6" s="173"/>
      <c r="BPG6" s="173"/>
      <c r="BPH6" s="173"/>
      <c r="BPI6" s="173"/>
      <c r="BPJ6" s="173"/>
      <c r="BPK6" s="173"/>
      <c r="BPL6" s="173"/>
      <c r="BPM6" s="173"/>
      <c r="BPN6" s="173"/>
      <c r="BPO6" s="173"/>
      <c r="BPP6" s="173"/>
      <c r="BPQ6" s="173"/>
      <c r="BPR6" s="173"/>
      <c r="BPS6" s="173"/>
      <c r="BPT6" s="173"/>
      <c r="BPU6" s="173"/>
      <c r="BPV6" s="173"/>
      <c r="BPW6" s="173"/>
      <c r="BPX6" s="173"/>
      <c r="BPY6" s="173"/>
      <c r="BPZ6" s="173"/>
      <c r="BQA6" s="173"/>
      <c r="BQB6" s="173"/>
      <c r="BQC6" s="173"/>
      <c r="BQD6" s="173"/>
      <c r="BQE6" s="173"/>
      <c r="BQF6" s="173"/>
      <c r="BQG6" s="173"/>
      <c r="BQH6" s="173"/>
      <c r="BQI6" s="173"/>
      <c r="BQJ6" s="173"/>
      <c r="BQK6" s="173"/>
      <c r="BQL6" s="173"/>
      <c r="BQM6" s="173"/>
      <c r="BQN6" s="173"/>
      <c r="BQO6" s="173"/>
      <c r="BQP6" s="173"/>
      <c r="BQQ6" s="173"/>
      <c r="BQR6" s="173"/>
      <c r="BQS6" s="173"/>
      <c r="BQT6" s="173"/>
      <c r="BQU6" s="173"/>
      <c r="BQV6" s="173"/>
      <c r="BQW6" s="173"/>
      <c r="BQX6" s="173"/>
      <c r="BQY6" s="173"/>
      <c r="BQZ6" s="173"/>
      <c r="BRA6" s="173"/>
      <c r="BRB6" s="173"/>
      <c r="BRC6" s="173"/>
      <c r="BRD6" s="173"/>
      <c r="BRE6" s="173"/>
      <c r="BRF6" s="173"/>
      <c r="BRG6" s="173"/>
      <c r="BRH6" s="173"/>
      <c r="BRI6" s="173"/>
      <c r="BRJ6" s="173"/>
      <c r="BRK6" s="173"/>
      <c r="BRL6" s="173"/>
      <c r="BRM6" s="173"/>
      <c r="BRN6" s="173"/>
      <c r="BRO6" s="173"/>
      <c r="BRP6" s="173"/>
      <c r="BRQ6" s="173"/>
      <c r="BRR6" s="173"/>
      <c r="BRS6" s="173"/>
      <c r="BRT6" s="173"/>
      <c r="BRU6" s="173"/>
      <c r="BRV6" s="173"/>
      <c r="BRW6" s="173"/>
      <c r="BRX6" s="173"/>
      <c r="BRY6" s="173"/>
      <c r="BRZ6" s="173"/>
      <c r="BSA6" s="173"/>
      <c r="BSB6" s="173"/>
      <c r="BSC6" s="173"/>
      <c r="BSD6" s="173"/>
      <c r="BSE6" s="173"/>
      <c r="BSF6" s="173"/>
      <c r="BSG6" s="173"/>
      <c r="BSH6" s="173"/>
      <c r="BSI6" s="173"/>
      <c r="BSJ6" s="173"/>
      <c r="BSK6" s="173"/>
      <c r="BSL6" s="173"/>
      <c r="BSM6" s="173"/>
      <c r="BSN6" s="173"/>
      <c r="BSO6" s="173"/>
      <c r="BSP6" s="173"/>
      <c r="BSQ6" s="173"/>
      <c r="BSR6" s="173"/>
      <c r="BSS6" s="173"/>
      <c r="BST6" s="173"/>
      <c r="BSU6" s="173"/>
      <c r="BSV6" s="173"/>
      <c r="BSW6" s="173"/>
      <c r="BSX6" s="173"/>
      <c r="BSY6" s="173"/>
      <c r="BSZ6" s="173"/>
      <c r="BTA6" s="173"/>
      <c r="BTB6" s="173"/>
      <c r="BTC6" s="173"/>
      <c r="BTD6" s="173"/>
      <c r="BTE6" s="173"/>
      <c r="BTF6" s="173"/>
      <c r="BTG6" s="173"/>
      <c r="BTH6" s="173"/>
      <c r="BTI6" s="173"/>
      <c r="BTJ6" s="173"/>
      <c r="BTK6" s="173"/>
      <c r="BTL6" s="173"/>
      <c r="BTM6" s="173"/>
      <c r="BTN6" s="173"/>
      <c r="BTO6" s="173"/>
      <c r="BTP6" s="173"/>
      <c r="BTQ6" s="173"/>
      <c r="BTR6" s="173"/>
      <c r="BTS6" s="173"/>
      <c r="BTT6" s="173"/>
      <c r="BTU6" s="173"/>
      <c r="BTV6" s="173"/>
      <c r="BTW6" s="173"/>
      <c r="BTX6" s="173"/>
      <c r="BTY6" s="173"/>
      <c r="BTZ6" s="173"/>
      <c r="BUA6" s="173"/>
      <c r="BUB6" s="173"/>
      <c r="BUC6" s="173"/>
      <c r="BUD6" s="173"/>
      <c r="BUE6" s="173"/>
      <c r="BUF6" s="173"/>
      <c r="BUG6" s="173"/>
      <c r="BUH6" s="173"/>
      <c r="BUI6" s="173"/>
      <c r="BUJ6" s="173"/>
      <c r="BUK6" s="173"/>
      <c r="BUL6" s="173"/>
      <c r="BUM6" s="173"/>
      <c r="BUN6" s="173"/>
      <c r="BUO6" s="173"/>
      <c r="BUP6" s="173"/>
      <c r="BUQ6" s="173"/>
      <c r="BUR6" s="173"/>
      <c r="BUS6" s="173"/>
      <c r="BUT6" s="173"/>
      <c r="BUU6" s="173"/>
      <c r="BUV6" s="173"/>
      <c r="BUW6" s="173"/>
      <c r="BUX6" s="173"/>
      <c r="BUY6" s="173"/>
      <c r="BUZ6" s="173"/>
      <c r="BVA6" s="173"/>
      <c r="BVB6" s="173"/>
      <c r="BVC6" s="173"/>
      <c r="BVD6" s="173"/>
      <c r="BVE6" s="173"/>
      <c r="BVF6" s="173"/>
      <c r="BVG6" s="173"/>
      <c r="BVH6" s="173"/>
      <c r="BVI6" s="173"/>
      <c r="BVJ6" s="173"/>
      <c r="BVK6" s="173"/>
      <c r="BVL6" s="173"/>
      <c r="BVM6" s="173"/>
      <c r="BVN6" s="173"/>
      <c r="BVO6" s="173"/>
      <c r="BVP6" s="173"/>
      <c r="BVQ6" s="173"/>
      <c r="BVR6" s="173"/>
      <c r="BVS6" s="173"/>
      <c r="BVT6" s="173"/>
      <c r="BVU6" s="173"/>
      <c r="BVV6" s="173"/>
      <c r="BVW6" s="173"/>
      <c r="BVX6" s="173"/>
      <c r="BVY6" s="173"/>
      <c r="BVZ6" s="173"/>
      <c r="BWA6" s="173"/>
      <c r="BWB6" s="173"/>
      <c r="BWC6" s="173"/>
      <c r="BWD6" s="173"/>
      <c r="BWE6" s="173"/>
      <c r="BWF6" s="173"/>
      <c r="BWG6" s="173"/>
      <c r="BWH6" s="173"/>
      <c r="BWI6" s="173"/>
      <c r="BWJ6" s="173"/>
      <c r="BWK6" s="173"/>
      <c r="BWL6" s="173"/>
      <c r="BWM6" s="173"/>
      <c r="BWN6" s="173"/>
      <c r="BWO6" s="173"/>
      <c r="BWP6" s="173"/>
      <c r="BWQ6" s="173"/>
      <c r="BWR6" s="173"/>
      <c r="BWS6" s="173"/>
      <c r="BWT6" s="173"/>
      <c r="BWU6" s="173"/>
      <c r="BWV6" s="173"/>
      <c r="BWW6" s="173"/>
      <c r="BWX6" s="173"/>
      <c r="BWY6" s="173"/>
      <c r="BWZ6" s="173"/>
      <c r="BXA6" s="173"/>
      <c r="BXB6" s="173"/>
      <c r="BXC6" s="173"/>
      <c r="BXD6" s="173"/>
      <c r="BXE6" s="173"/>
      <c r="BXF6" s="173"/>
      <c r="BXG6" s="173"/>
      <c r="BXH6" s="173"/>
      <c r="BXI6" s="173"/>
      <c r="BXJ6" s="173"/>
      <c r="BXK6" s="173"/>
      <c r="BXL6" s="173"/>
      <c r="BXM6" s="173"/>
      <c r="BXN6" s="173"/>
      <c r="BXO6" s="173"/>
      <c r="BXP6" s="173"/>
      <c r="BXQ6" s="173"/>
      <c r="BXR6" s="173"/>
      <c r="BXS6" s="173"/>
      <c r="BXT6" s="173"/>
      <c r="BXU6" s="173"/>
      <c r="BXV6" s="173"/>
      <c r="BXW6" s="173"/>
      <c r="BXX6" s="173"/>
      <c r="BXY6" s="173"/>
      <c r="BXZ6" s="173"/>
      <c r="BYA6" s="173"/>
      <c r="BYB6" s="173"/>
      <c r="BYC6" s="173"/>
      <c r="BYD6" s="173"/>
      <c r="BYE6" s="173"/>
      <c r="BYF6" s="173"/>
      <c r="BYG6" s="173"/>
      <c r="BYH6" s="173"/>
      <c r="BYI6" s="173"/>
      <c r="BYJ6" s="173"/>
      <c r="BYK6" s="173"/>
      <c r="BYL6" s="173"/>
      <c r="BYM6" s="173"/>
      <c r="BYN6" s="173"/>
      <c r="BYO6" s="173"/>
      <c r="BYP6" s="173"/>
      <c r="BYQ6" s="173"/>
      <c r="BYR6" s="173"/>
      <c r="BYS6" s="173"/>
      <c r="BYT6" s="173"/>
      <c r="BYU6" s="173"/>
      <c r="BYV6" s="173"/>
      <c r="BYW6" s="173"/>
      <c r="BYX6" s="173"/>
      <c r="BYY6" s="173"/>
      <c r="BYZ6" s="173"/>
      <c r="BZA6" s="173"/>
      <c r="BZB6" s="173"/>
      <c r="BZC6" s="173"/>
      <c r="BZD6" s="173"/>
      <c r="BZE6" s="173"/>
      <c r="BZF6" s="173"/>
      <c r="BZG6" s="173"/>
      <c r="BZH6" s="173"/>
      <c r="BZI6" s="173"/>
      <c r="BZJ6" s="173"/>
      <c r="BZK6" s="173"/>
      <c r="BZL6" s="173"/>
      <c r="BZM6" s="173"/>
      <c r="BZN6" s="173"/>
      <c r="BZO6" s="173"/>
      <c r="BZP6" s="173"/>
      <c r="BZQ6" s="173"/>
      <c r="BZR6" s="173"/>
      <c r="BZS6" s="173"/>
      <c r="BZT6" s="173"/>
      <c r="BZU6" s="173"/>
      <c r="BZV6" s="173"/>
      <c r="BZW6" s="173"/>
      <c r="BZX6" s="173"/>
      <c r="BZY6" s="173"/>
      <c r="BZZ6" s="173"/>
      <c r="CAA6" s="173"/>
      <c r="CAB6" s="173"/>
      <c r="CAC6" s="173"/>
      <c r="CAD6" s="173"/>
      <c r="CAE6" s="173"/>
      <c r="CAF6" s="173"/>
      <c r="CAG6" s="173"/>
      <c r="CAH6" s="173"/>
      <c r="CAI6" s="173"/>
      <c r="CAJ6" s="173"/>
      <c r="CAK6" s="173"/>
      <c r="CAL6" s="173"/>
      <c r="CAM6" s="173"/>
      <c r="CAN6" s="173"/>
      <c r="CAO6" s="173"/>
      <c r="CAP6" s="173"/>
      <c r="CAQ6" s="173"/>
      <c r="CAR6" s="173"/>
      <c r="CAS6" s="173"/>
      <c r="CAT6" s="173"/>
      <c r="CAU6" s="173"/>
      <c r="CAV6" s="173"/>
      <c r="CAW6" s="173"/>
      <c r="CAX6" s="173"/>
      <c r="CAY6" s="173"/>
      <c r="CAZ6" s="173"/>
      <c r="CBA6" s="173"/>
      <c r="CBB6" s="173"/>
      <c r="CBC6" s="173"/>
      <c r="CBD6" s="173"/>
      <c r="CBE6" s="173"/>
      <c r="CBF6" s="173"/>
      <c r="CBG6" s="173"/>
      <c r="CBH6" s="173"/>
      <c r="CBI6" s="173"/>
      <c r="CBJ6" s="173"/>
      <c r="CBK6" s="173"/>
      <c r="CBL6" s="173"/>
      <c r="CBM6" s="173"/>
      <c r="CBN6" s="173"/>
      <c r="CBO6" s="173"/>
      <c r="CBP6" s="173"/>
      <c r="CBQ6" s="173"/>
      <c r="CBR6" s="173"/>
      <c r="CBS6" s="173"/>
      <c r="CBT6" s="173"/>
      <c r="CBU6" s="173"/>
      <c r="CBV6" s="173"/>
      <c r="CBW6" s="173"/>
      <c r="CBX6" s="173"/>
      <c r="CBY6" s="173"/>
      <c r="CBZ6" s="173"/>
      <c r="CCA6" s="173"/>
      <c r="CCB6" s="173"/>
      <c r="CCC6" s="173"/>
      <c r="CCD6" s="173"/>
      <c r="CCE6" s="173"/>
      <c r="CCF6" s="173"/>
      <c r="CCG6" s="173"/>
      <c r="CCH6" s="173"/>
      <c r="CCI6" s="173"/>
      <c r="CCJ6" s="173"/>
      <c r="CCK6" s="173"/>
      <c r="CCL6" s="173"/>
      <c r="CCM6" s="173"/>
      <c r="CCN6" s="173"/>
      <c r="CCO6" s="173"/>
      <c r="CCP6" s="173"/>
      <c r="CCQ6" s="173"/>
      <c r="CCR6" s="173"/>
      <c r="CCS6" s="173"/>
      <c r="CCT6" s="173"/>
      <c r="CCU6" s="173"/>
      <c r="CCV6" s="173"/>
      <c r="CCW6" s="173"/>
      <c r="CCX6" s="173"/>
      <c r="CCY6" s="173"/>
      <c r="CCZ6" s="173"/>
      <c r="CDA6" s="173"/>
      <c r="CDB6" s="173"/>
      <c r="CDC6" s="173"/>
      <c r="CDD6" s="173"/>
      <c r="CDE6" s="173"/>
      <c r="CDF6" s="173"/>
      <c r="CDG6" s="173"/>
      <c r="CDH6" s="173"/>
      <c r="CDI6" s="173"/>
      <c r="CDJ6" s="173"/>
      <c r="CDK6" s="173"/>
      <c r="CDL6" s="173"/>
      <c r="CDM6" s="173"/>
      <c r="CDN6" s="173"/>
      <c r="CDO6" s="173"/>
      <c r="CDP6" s="173"/>
      <c r="CDQ6" s="173"/>
      <c r="CDR6" s="173"/>
      <c r="CDS6" s="173"/>
      <c r="CDT6" s="173"/>
      <c r="CDU6" s="173"/>
      <c r="CDV6" s="173"/>
      <c r="CDW6" s="173"/>
      <c r="CDX6" s="173"/>
      <c r="CDY6" s="173"/>
      <c r="CDZ6" s="173"/>
      <c r="CEA6" s="173"/>
      <c r="CEB6" s="173"/>
      <c r="CEC6" s="173"/>
      <c r="CED6" s="173"/>
      <c r="CEE6" s="173"/>
      <c r="CEF6" s="173"/>
      <c r="CEG6" s="173"/>
      <c r="CEH6" s="173"/>
      <c r="CEI6" s="173"/>
      <c r="CEJ6" s="173"/>
      <c r="CEK6" s="173"/>
      <c r="CEL6" s="173"/>
      <c r="CEM6" s="173"/>
      <c r="CEN6" s="173"/>
      <c r="CEO6" s="173"/>
      <c r="CEP6" s="173"/>
      <c r="CEQ6" s="173"/>
      <c r="CER6" s="173"/>
      <c r="CES6" s="173"/>
      <c r="CET6" s="173"/>
      <c r="CEU6" s="173"/>
      <c r="CEV6" s="173"/>
      <c r="CEW6" s="173"/>
      <c r="CEX6" s="173"/>
      <c r="CEY6" s="173"/>
      <c r="CEZ6" s="173"/>
      <c r="CFA6" s="173"/>
      <c r="CFB6" s="173"/>
      <c r="CFC6" s="173"/>
      <c r="CFD6" s="173"/>
      <c r="CFE6" s="173"/>
      <c r="CFF6" s="173"/>
      <c r="CFG6" s="173"/>
      <c r="CFH6" s="173"/>
      <c r="CFI6" s="173"/>
      <c r="CFJ6" s="173"/>
      <c r="CFK6" s="173"/>
      <c r="CFL6" s="173"/>
      <c r="CFM6" s="173"/>
      <c r="CFN6" s="173"/>
      <c r="CFO6" s="173"/>
      <c r="CFP6" s="173"/>
      <c r="CFQ6" s="173"/>
      <c r="CFR6" s="173"/>
      <c r="CFS6" s="173"/>
      <c r="CFT6" s="173"/>
      <c r="CFU6" s="173"/>
      <c r="CFV6" s="173"/>
      <c r="CFW6" s="173"/>
      <c r="CFX6" s="173"/>
      <c r="CFY6" s="173"/>
      <c r="CFZ6" s="173"/>
      <c r="CGA6" s="173"/>
      <c r="CGB6" s="173"/>
      <c r="CGC6" s="173"/>
      <c r="CGD6" s="173"/>
      <c r="CGE6" s="173"/>
      <c r="CGF6" s="173"/>
      <c r="CGG6" s="173"/>
      <c r="CGH6" s="173"/>
      <c r="CGI6" s="173"/>
      <c r="CGJ6" s="173"/>
      <c r="CGK6" s="173"/>
      <c r="CGL6" s="173"/>
      <c r="CGM6" s="173"/>
      <c r="CGN6" s="173"/>
      <c r="CGO6" s="173"/>
      <c r="CGP6" s="173"/>
      <c r="CGQ6" s="173"/>
      <c r="CGR6" s="173"/>
      <c r="CGS6" s="173"/>
      <c r="CGT6" s="173"/>
      <c r="CGU6" s="173"/>
      <c r="CGV6" s="173"/>
      <c r="CGW6" s="173"/>
      <c r="CGX6" s="173"/>
      <c r="CGY6" s="173"/>
      <c r="CGZ6" s="173"/>
      <c r="CHA6" s="173"/>
      <c r="CHB6" s="173"/>
      <c r="CHC6" s="173"/>
      <c r="CHD6" s="173"/>
      <c r="CHE6" s="173"/>
      <c r="CHF6" s="173"/>
      <c r="CHG6" s="173"/>
      <c r="CHH6" s="173"/>
      <c r="CHI6" s="173"/>
      <c r="CHJ6" s="173"/>
      <c r="CHK6" s="173"/>
      <c r="CHL6" s="173"/>
      <c r="CHM6" s="173"/>
      <c r="CHN6" s="173"/>
      <c r="CHO6" s="173"/>
      <c r="CHP6" s="173"/>
      <c r="CHQ6" s="173"/>
      <c r="CHR6" s="173"/>
      <c r="CHS6" s="173"/>
      <c r="CHT6" s="173"/>
      <c r="CHU6" s="173"/>
      <c r="CHV6" s="173"/>
      <c r="CHW6" s="173"/>
      <c r="CHX6" s="173"/>
      <c r="CHY6" s="173"/>
      <c r="CHZ6" s="173"/>
      <c r="CIA6" s="173"/>
      <c r="CIB6" s="173"/>
      <c r="CIC6" s="173"/>
      <c r="CID6" s="173"/>
      <c r="CIE6" s="173"/>
      <c r="CIF6" s="173"/>
      <c r="CIG6" s="173"/>
      <c r="CIH6" s="173"/>
      <c r="CII6" s="173"/>
      <c r="CIJ6" s="173"/>
      <c r="CIK6" s="173"/>
      <c r="CIL6" s="173"/>
      <c r="CIM6" s="173"/>
      <c r="CIN6" s="173"/>
      <c r="CIO6" s="173"/>
      <c r="CIP6" s="173"/>
      <c r="CIQ6" s="173"/>
      <c r="CIR6" s="173"/>
      <c r="CIS6" s="173"/>
      <c r="CIT6" s="173"/>
      <c r="CIU6" s="173"/>
      <c r="CIV6" s="173"/>
      <c r="CIW6" s="173"/>
      <c r="CIX6" s="173"/>
      <c r="CIY6" s="173"/>
      <c r="CIZ6" s="173"/>
      <c r="CJA6" s="173"/>
      <c r="CJB6" s="173"/>
      <c r="CJC6" s="173"/>
      <c r="CJD6" s="173"/>
      <c r="CJE6" s="173"/>
      <c r="CJF6" s="173"/>
      <c r="CJG6" s="173"/>
      <c r="CJH6" s="173"/>
      <c r="CJI6" s="173"/>
      <c r="CJJ6" s="173"/>
      <c r="CJK6" s="173"/>
      <c r="CJL6" s="173"/>
      <c r="CJM6" s="173"/>
      <c r="CJN6" s="173"/>
      <c r="CJO6" s="173"/>
      <c r="CJP6" s="173"/>
      <c r="CJQ6" s="173"/>
      <c r="CJR6" s="173"/>
      <c r="CJS6" s="173"/>
      <c r="CJT6" s="173"/>
      <c r="CJU6" s="173"/>
      <c r="CJV6" s="173"/>
      <c r="CJW6" s="173"/>
      <c r="CJX6" s="173"/>
      <c r="CJY6" s="173"/>
      <c r="CJZ6" s="173"/>
      <c r="CKA6" s="173"/>
      <c r="CKB6" s="173"/>
      <c r="CKC6" s="173"/>
      <c r="CKD6" s="173"/>
      <c r="CKE6" s="173"/>
      <c r="CKF6" s="173"/>
      <c r="CKG6" s="173"/>
      <c r="CKH6" s="173"/>
      <c r="CKI6" s="173"/>
      <c r="CKJ6" s="173"/>
      <c r="CKK6" s="173"/>
      <c r="CKL6" s="173"/>
      <c r="CKM6" s="173"/>
      <c r="CKN6" s="173"/>
      <c r="CKO6" s="173"/>
      <c r="CKP6" s="173"/>
      <c r="CKQ6" s="173"/>
      <c r="CKR6" s="173"/>
      <c r="CKS6" s="173"/>
      <c r="CKT6" s="173"/>
      <c r="CKU6" s="173"/>
      <c r="CKV6" s="173"/>
      <c r="CKW6" s="173"/>
      <c r="CKX6" s="173"/>
      <c r="CKY6" s="173"/>
      <c r="CKZ6" s="173"/>
      <c r="CLA6" s="173"/>
      <c r="CLB6" s="173"/>
      <c r="CLC6" s="173"/>
      <c r="CLD6" s="173"/>
      <c r="CLE6" s="173"/>
      <c r="CLF6" s="173"/>
      <c r="CLG6" s="173"/>
      <c r="CLH6" s="173"/>
      <c r="CLI6" s="173"/>
      <c r="CLJ6" s="173"/>
      <c r="CLK6" s="173"/>
      <c r="CLL6" s="173"/>
      <c r="CLM6" s="173"/>
      <c r="CLN6" s="173"/>
      <c r="CLO6" s="173"/>
      <c r="CLP6" s="173"/>
      <c r="CLQ6" s="173"/>
      <c r="CLR6" s="173"/>
      <c r="CLS6" s="173"/>
      <c r="CLT6" s="173"/>
      <c r="CLU6" s="173"/>
      <c r="CLV6" s="173"/>
      <c r="CLW6" s="173"/>
      <c r="CLX6" s="173"/>
      <c r="CLY6" s="173"/>
      <c r="CLZ6" s="173"/>
      <c r="CMA6" s="173"/>
      <c r="CMB6" s="173"/>
      <c r="CMC6" s="173"/>
      <c r="CMD6" s="173"/>
      <c r="CME6" s="173"/>
      <c r="CMF6" s="173"/>
      <c r="CMG6" s="173"/>
      <c r="CMH6" s="173"/>
      <c r="CMI6" s="173"/>
      <c r="CMJ6" s="173"/>
      <c r="CMK6" s="173"/>
      <c r="CML6" s="173"/>
      <c r="CMM6" s="173"/>
      <c r="CMN6" s="173"/>
      <c r="CMO6" s="173"/>
      <c r="CMP6" s="173"/>
      <c r="CMQ6" s="173"/>
      <c r="CMR6" s="173"/>
      <c r="CMS6" s="173"/>
      <c r="CMT6" s="173"/>
      <c r="CMU6" s="173"/>
      <c r="CMV6" s="173"/>
      <c r="CMW6" s="173"/>
      <c r="CMX6" s="173"/>
      <c r="CMY6" s="173"/>
      <c r="CMZ6" s="173"/>
      <c r="CNA6" s="173"/>
      <c r="CNB6" s="173"/>
      <c r="CNC6" s="173"/>
      <c r="CND6" s="173"/>
      <c r="CNE6" s="173"/>
      <c r="CNF6" s="173"/>
      <c r="CNG6" s="173"/>
      <c r="CNH6" s="173"/>
      <c r="CNI6" s="173"/>
      <c r="CNJ6" s="173"/>
      <c r="CNK6" s="173"/>
      <c r="CNL6" s="173"/>
      <c r="CNM6" s="173"/>
      <c r="CNN6" s="173"/>
      <c r="CNO6" s="173"/>
      <c r="CNP6" s="173"/>
      <c r="CNQ6" s="173"/>
      <c r="CNR6" s="173"/>
      <c r="CNS6" s="173"/>
      <c r="CNT6" s="173"/>
      <c r="CNU6" s="173"/>
      <c r="CNV6" s="173"/>
      <c r="CNW6" s="173"/>
      <c r="CNX6" s="173"/>
      <c r="CNY6" s="173"/>
      <c r="CNZ6" s="173"/>
      <c r="COA6" s="173"/>
      <c r="COB6" s="173"/>
      <c r="COC6" s="173"/>
      <c r="COD6" s="173"/>
      <c r="COE6" s="173"/>
      <c r="COF6" s="173"/>
      <c r="COG6" s="173"/>
      <c r="COH6" s="173"/>
      <c r="COI6" s="173"/>
      <c r="COJ6" s="173"/>
      <c r="COK6" s="173"/>
      <c r="COL6" s="173"/>
      <c r="COM6" s="173"/>
      <c r="CON6" s="173"/>
      <c r="COO6" s="173"/>
      <c r="COP6" s="173"/>
      <c r="COQ6" s="173"/>
      <c r="COR6" s="173"/>
      <c r="COS6" s="173"/>
      <c r="COT6" s="173"/>
      <c r="COU6" s="173"/>
      <c r="COV6" s="173"/>
      <c r="COW6" s="173"/>
      <c r="COX6" s="173"/>
      <c r="COY6" s="173"/>
      <c r="COZ6" s="173"/>
      <c r="CPA6" s="173"/>
      <c r="CPB6" s="173"/>
      <c r="CPC6" s="173"/>
      <c r="CPD6" s="173"/>
      <c r="CPE6" s="173"/>
      <c r="CPF6" s="173"/>
      <c r="CPG6" s="173"/>
      <c r="CPH6" s="173"/>
      <c r="CPI6" s="173"/>
      <c r="CPJ6" s="173"/>
      <c r="CPK6" s="173"/>
      <c r="CPL6" s="173"/>
      <c r="CPM6" s="173"/>
      <c r="CPN6" s="173"/>
      <c r="CPO6" s="173"/>
      <c r="CPP6" s="173"/>
      <c r="CPQ6" s="173"/>
      <c r="CPR6" s="173"/>
      <c r="CPS6" s="173"/>
      <c r="CPT6" s="173"/>
      <c r="CPU6" s="173"/>
      <c r="CPV6" s="173"/>
      <c r="CPW6" s="173"/>
      <c r="CPX6" s="173"/>
      <c r="CPY6" s="173"/>
      <c r="CPZ6" s="173"/>
      <c r="CQA6" s="173"/>
      <c r="CQB6" s="173"/>
      <c r="CQC6" s="173"/>
      <c r="CQD6" s="173"/>
      <c r="CQE6" s="173"/>
      <c r="CQF6" s="173"/>
      <c r="CQG6" s="173"/>
      <c r="CQH6" s="173"/>
      <c r="CQI6" s="173"/>
      <c r="CQJ6" s="173"/>
      <c r="CQK6" s="173"/>
      <c r="CQL6" s="173"/>
      <c r="CQM6" s="173"/>
      <c r="CQN6" s="173"/>
      <c r="CQO6" s="173"/>
      <c r="CQP6" s="173"/>
      <c r="CQQ6" s="173"/>
      <c r="CQR6" s="173"/>
      <c r="CQS6" s="173"/>
      <c r="CQT6" s="173"/>
      <c r="CQU6" s="173"/>
      <c r="CQV6" s="173"/>
      <c r="CQW6" s="173"/>
      <c r="CQX6" s="173"/>
      <c r="CQY6" s="173"/>
      <c r="CQZ6" s="173"/>
      <c r="CRA6" s="173"/>
      <c r="CRB6" s="173"/>
      <c r="CRC6" s="173"/>
      <c r="CRD6" s="173"/>
      <c r="CRE6" s="173"/>
      <c r="CRF6" s="173"/>
      <c r="CRG6" s="173"/>
      <c r="CRH6" s="173"/>
      <c r="CRI6" s="173"/>
      <c r="CRJ6" s="173"/>
      <c r="CRK6" s="173"/>
      <c r="CRL6" s="173"/>
      <c r="CRM6" s="173"/>
      <c r="CRN6" s="173"/>
      <c r="CRO6" s="173"/>
      <c r="CRP6" s="173"/>
      <c r="CRQ6" s="173"/>
      <c r="CRR6" s="173"/>
      <c r="CRS6" s="173"/>
      <c r="CRT6" s="173"/>
      <c r="CRU6" s="173"/>
      <c r="CRV6" s="173"/>
      <c r="CRW6" s="173"/>
      <c r="CRX6" s="173"/>
      <c r="CRY6" s="173"/>
      <c r="CRZ6" s="173"/>
      <c r="CSA6" s="173"/>
      <c r="CSB6" s="173"/>
      <c r="CSC6" s="173"/>
      <c r="CSD6" s="173"/>
      <c r="CSE6" s="173"/>
      <c r="CSF6" s="173"/>
      <c r="CSG6" s="173"/>
      <c r="CSH6" s="173"/>
      <c r="CSI6" s="173"/>
      <c r="CSJ6" s="173"/>
      <c r="CSK6" s="173"/>
      <c r="CSL6" s="173"/>
      <c r="CSM6" s="173"/>
      <c r="CSN6" s="173"/>
      <c r="CSO6" s="173"/>
      <c r="CSP6" s="173"/>
      <c r="CSQ6" s="173"/>
      <c r="CSR6" s="173"/>
      <c r="CSS6" s="173"/>
      <c r="CST6" s="173"/>
      <c r="CSU6" s="173"/>
      <c r="CSV6" s="173"/>
      <c r="CSW6" s="173"/>
      <c r="CSX6" s="173"/>
      <c r="CSY6" s="173"/>
      <c r="CSZ6" s="173"/>
      <c r="CTA6" s="173"/>
      <c r="CTB6" s="173"/>
      <c r="CTC6" s="173"/>
      <c r="CTD6" s="173"/>
      <c r="CTE6" s="173"/>
      <c r="CTF6" s="173"/>
      <c r="CTG6" s="173"/>
      <c r="CTH6" s="173"/>
      <c r="CTI6" s="173"/>
      <c r="CTJ6" s="173"/>
      <c r="CTK6" s="173"/>
      <c r="CTL6" s="173"/>
      <c r="CTM6" s="173"/>
      <c r="CTN6" s="173"/>
      <c r="CTO6" s="173"/>
      <c r="CTP6" s="173"/>
      <c r="CTQ6" s="173"/>
      <c r="CTR6" s="173"/>
      <c r="CTS6" s="173"/>
      <c r="CTT6" s="173"/>
      <c r="CTU6" s="173"/>
      <c r="CTV6" s="173"/>
      <c r="CTW6" s="173"/>
      <c r="CTX6" s="173"/>
      <c r="CTY6" s="173"/>
      <c r="CTZ6" s="173"/>
      <c r="CUA6" s="173"/>
      <c r="CUB6" s="173"/>
      <c r="CUC6" s="173"/>
      <c r="CUD6" s="173"/>
      <c r="CUE6" s="173"/>
      <c r="CUF6" s="173"/>
      <c r="CUG6" s="173"/>
      <c r="CUH6" s="173"/>
      <c r="CUI6" s="173"/>
      <c r="CUJ6" s="173"/>
      <c r="CUK6" s="173"/>
      <c r="CUL6" s="173"/>
      <c r="CUM6" s="173"/>
      <c r="CUN6" s="173"/>
      <c r="CUO6" s="173"/>
      <c r="CUP6" s="173"/>
      <c r="CUQ6" s="173"/>
      <c r="CUR6" s="173"/>
      <c r="CUS6" s="173"/>
      <c r="CUT6" s="173"/>
      <c r="CUU6" s="173"/>
      <c r="CUV6" s="173"/>
      <c r="CUW6" s="173"/>
      <c r="CUX6" s="173"/>
      <c r="CUY6" s="173"/>
      <c r="CUZ6" s="173"/>
      <c r="CVA6" s="173"/>
      <c r="CVB6" s="173"/>
      <c r="CVC6" s="173"/>
      <c r="CVD6" s="173"/>
      <c r="CVE6" s="173"/>
      <c r="CVF6" s="173"/>
      <c r="CVG6" s="173"/>
      <c r="CVH6" s="173"/>
      <c r="CVI6" s="173"/>
      <c r="CVJ6" s="173"/>
      <c r="CVK6" s="173"/>
      <c r="CVL6" s="173"/>
      <c r="CVM6" s="173"/>
      <c r="CVN6" s="173"/>
      <c r="CVO6" s="173"/>
      <c r="CVP6" s="173"/>
      <c r="CVQ6" s="173"/>
      <c r="CVR6" s="173"/>
      <c r="CVS6" s="173"/>
      <c r="CVT6" s="173"/>
      <c r="CVU6" s="173"/>
      <c r="CVV6" s="173"/>
      <c r="CVW6" s="173"/>
      <c r="CVX6" s="173"/>
      <c r="CVY6" s="173"/>
      <c r="CVZ6" s="173"/>
      <c r="CWA6" s="173"/>
      <c r="CWB6" s="173"/>
      <c r="CWC6" s="173"/>
      <c r="CWD6" s="173"/>
      <c r="CWE6" s="173"/>
      <c r="CWF6" s="173"/>
      <c r="CWG6" s="173"/>
      <c r="CWH6" s="173"/>
      <c r="CWI6" s="173"/>
      <c r="CWJ6" s="173"/>
      <c r="CWK6" s="173"/>
      <c r="CWL6" s="173"/>
      <c r="CWM6" s="173"/>
      <c r="CWN6" s="173"/>
      <c r="CWO6" s="173"/>
      <c r="CWP6" s="173"/>
      <c r="CWQ6" s="173"/>
      <c r="CWR6" s="173"/>
      <c r="CWS6" s="173"/>
      <c r="CWT6" s="173"/>
      <c r="CWU6" s="173"/>
      <c r="CWV6" s="173"/>
      <c r="CWW6" s="173"/>
      <c r="CWX6" s="173"/>
      <c r="CWY6" s="173"/>
      <c r="CWZ6" s="173"/>
      <c r="CXA6" s="173"/>
      <c r="CXB6" s="173"/>
      <c r="CXC6" s="173"/>
      <c r="CXD6" s="173"/>
      <c r="CXE6" s="173"/>
      <c r="CXF6" s="173"/>
      <c r="CXG6" s="173"/>
      <c r="CXH6" s="173"/>
      <c r="CXI6" s="173"/>
      <c r="CXJ6" s="173"/>
      <c r="CXK6" s="173"/>
      <c r="CXL6" s="173"/>
      <c r="CXM6" s="173"/>
      <c r="CXN6" s="173"/>
      <c r="CXO6" s="173"/>
      <c r="CXP6" s="173"/>
      <c r="CXQ6" s="173"/>
      <c r="CXR6" s="173"/>
      <c r="CXS6" s="173"/>
      <c r="CXT6" s="173"/>
      <c r="CXU6" s="173"/>
      <c r="CXV6" s="173"/>
      <c r="CXW6" s="173"/>
      <c r="CXX6" s="173"/>
      <c r="CXY6" s="173"/>
      <c r="CXZ6" s="173"/>
      <c r="CYA6" s="173"/>
      <c r="CYB6" s="173"/>
      <c r="CYC6" s="173"/>
      <c r="CYD6" s="173"/>
      <c r="CYE6" s="173"/>
      <c r="CYF6" s="173"/>
      <c r="CYG6" s="173"/>
      <c r="CYH6" s="173"/>
      <c r="CYI6" s="173"/>
      <c r="CYJ6" s="173"/>
      <c r="CYK6" s="173"/>
      <c r="CYL6" s="173"/>
      <c r="CYM6" s="173"/>
      <c r="CYN6" s="173"/>
      <c r="CYO6" s="173"/>
      <c r="CYP6" s="173"/>
      <c r="CYQ6" s="173"/>
      <c r="CYR6" s="173"/>
      <c r="CYS6" s="173"/>
      <c r="CYT6" s="173"/>
      <c r="CYU6" s="173"/>
      <c r="CYV6" s="173"/>
      <c r="CYW6" s="173"/>
      <c r="CYX6" s="173"/>
      <c r="CYY6" s="173"/>
      <c r="CYZ6" s="173"/>
      <c r="CZA6" s="173"/>
      <c r="CZB6" s="173"/>
      <c r="CZC6" s="173"/>
      <c r="CZD6" s="173"/>
      <c r="CZE6" s="173"/>
      <c r="CZF6" s="173"/>
      <c r="CZG6" s="173"/>
      <c r="CZH6" s="173"/>
      <c r="CZI6" s="173"/>
      <c r="CZJ6" s="173"/>
      <c r="CZK6" s="173"/>
      <c r="CZL6" s="173"/>
      <c r="CZM6" s="173"/>
      <c r="CZN6" s="173"/>
      <c r="CZO6" s="173"/>
      <c r="CZP6" s="173"/>
      <c r="CZQ6" s="173"/>
      <c r="CZR6" s="173"/>
      <c r="CZS6" s="173"/>
      <c r="CZT6" s="173"/>
      <c r="CZU6" s="173"/>
      <c r="CZV6" s="173"/>
      <c r="CZW6" s="173"/>
      <c r="CZX6" s="173"/>
      <c r="CZY6" s="173"/>
      <c r="CZZ6" s="173"/>
      <c r="DAA6" s="173"/>
      <c r="DAB6" s="173"/>
      <c r="DAC6" s="173"/>
      <c r="DAD6" s="173"/>
      <c r="DAE6" s="173"/>
      <c r="DAF6" s="173"/>
      <c r="DAG6" s="173"/>
      <c r="DAH6" s="173"/>
      <c r="DAI6" s="173"/>
      <c r="DAJ6" s="173"/>
      <c r="DAK6" s="173"/>
      <c r="DAL6" s="173"/>
      <c r="DAM6" s="173"/>
      <c r="DAN6" s="173"/>
      <c r="DAO6" s="173"/>
      <c r="DAP6" s="173"/>
      <c r="DAQ6" s="173"/>
      <c r="DAR6" s="173"/>
      <c r="DAS6" s="173"/>
      <c r="DAT6" s="173"/>
      <c r="DAU6" s="173"/>
      <c r="DAV6" s="173"/>
      <c r="DAW6" s="173"/>
      <c r="DAX6" s="173"/>
      <c r="DAY6" s="173"/>
      <c r="DAZ6" s="173"/>
      <c r="DBA6" s="173"/>
      <c r="DBB6" s="173"/>
      <c r="DBC6" s="173"/>
      <c r="DBD6" s="173"/>
      <c r="DBE6" s="173"/>
      <c r="DBF6" s="173"/>
      <c r="DBG6" s="173"/>
      <c r="DBH6" s="173"/>
      <c r="DBI6" s="173"/>
      <c r="DBJ6" s="173"/>
      <c r="DBK6" s="173"/>
      <c r="DBL6" s="173"/>
      <c r="DBM6" s="173"/>
      <c r="DBN6" s="173"/>
      <c r="DBO6" s="173"/>
      <c r="DBP6" s="173"/>
      <c r="DBQ6" s="173"/>
      <c r="DBR6" s="173"/>
      <c r="DBS6" s="173"/>
      <c r="DBT6" s="173"/>
      <c r="DBU6" s="173"/>
      <c r="DBV6" s="173"/>
      <c r="DBW6" s="173"/>
      <c r="DBX6" s="173"/>
      <c r="DBY6" s="173"/>
      <c r="DBZ6" s="173"/>
      <c r="DCA6" s="173"/>
      <c r="DCB6" s="173"/>
      <c r="DCC6" s="173"/>
      <c r="DCD6" s="173"/>
      <c r="DCE6" s="173"/>
      <c r="DCF6" s="173"/>
      <c r="DCG6" s="173"/>
      <c r="DCH6" s="173"/>
      <c r="DCI6" s="173"/>
      <c r="DCJ6" s="173"/>
      <c r="DCK6" s="173"/>
      <c r="DCL6" s="173"/>
      <c r="DCM6" s="173"/>
      <c r="DCN6" s="173"/>
      <c r="DCO6" s="173"/>
      <c r="DCP6" s="173"/>
    </row>
    <row r="7" spans="1:2798" s="181" customFormat="1" ht="25.5" customHeight="1" thickTop="1" thickBot="1" x14ac:dyDescent="0.25">
      <c r="A7" s="174"/>
      <c r="B7" s="175"/>
      <c r="C7" s="175"/>
      <c r="D7" s="227" t="s">
        <v>224</v>
      </c>
      <c r="E7" s="228"/>
      <c r="F7" s="183">
        <f>'BASE BID'!P142</f>
        <v>575090.10120888834</v>
      </c>
      <c r="G7" s="150"/>
      <c r="H7" s="150"/>
      <c r="I7" s="151"/>
      <c r="J7" s="179"/>
      <c r="K7" s="180"/>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c r="CF7" s="173"/>
      <c r="CG7" s="173"/>
      <c r="CH7" s="173"/>
      <c r="CI7" s="173"/>
      <c r="CJ7" s="173"/>
      <c r="CK7" s="173"/>
      <c r="CL7" s="173"/>
      <c r="CM7" s="173"/>
      <c r="CN7" s="173"/>
      <c r="CO7" s="173"/>
      <c r="CP7" s="173"/>
      <c r="CQ7" s="173"/>
      <c r="CR7" s="173"/>
      <c r="CS7" s="173"/>
      <c r="CT7" s="173"/>
      <c r="CU7" s="173"/>
      <c r="CV7" s="173"/>
      <c r="CW7" s="173"/>
      <c r="CX7" s="173"/>
      <c r="CY7" s="173"/>
      <c r="CZ7" s="173"/>
      <c r="DA7" s="173"/>
      <c r="DB7" s="173"/>
      <c r="DC7" s="173"/>
      <c r="DD7" s="173"/>
      <c r="DE7" s="173"/>
      <c r="DF7" s="173"/>
      <c r="DG7" s="173"/>
      <c r="DH7" s="173"/>
      <c r="DI7" s="173"/>
      <c r="DJ7" s="173"/>
      <c r="DK7" s="173"/>
      <c r="DL7" s="173"/>
      <c r="DM7" s="173"/>
      <c r="DN7" s="173"/>
      <c r="DO7" s="173"/>
      <c r="DP7" s="173"/>
      <c r="DQ7" s="173"/>
      <c r="DR7" s="173"/>
      <c r="DS7" s="173"/>
      <c r="DT7" s="173"/>
      <c r="DU7" s="173"/>
      <c r="DV7" s="173"/>
      <c r="DW7" s="173"/>
      <c r="DX7" s="173"/>
      <c r="DY7" s="173"/>
      <c r="DZ7" s="173"/>
      <c r="EA7" s="173"/>
      <c r="EB7" s="173"/>
      <c r="EC7" s="173"/>
      <c r="ED7" s="173"/>
      <c r="EE7" s="173"/>
      <c r="EF7" s="173"/>
      <c r="EG7" s="173"/>
      <c r="EH7" s="173"/>
      <c r="EI7" s="173"/>
      <c r="EJ7" s="173"/>
      <c r="EK7" s="173"/>
      <c r="EL7" s="173"/>
      <c r="EM7" s="173"/>
      <c r="EN7" s="173"/>
      <c r="EO7" s="173"/>
      <c r="EP7" s="173"/>
      <c r="EQ7" s="173"/>
      <c r="ER7" s="173"/>
      <c r="ES7" s="173"/>
      <c r="ET7" s="173"/>
      <c r="EU7" s="173"/>
      <c r="EV7" s="173"/>
      <c r="EW7" s="173"/>
      <c r="EX7" s="173"/>
      <c r="EY7" s="173"/>
      <c r="EZ7" s="173"/>
      <c r="FA7" s="173"/>
      <c r="FB7" s="173"/>
      <c r="FC7" s="173"/>
      <c r="FD7" s="173"/>
      <c r="FE7" s="173"/>
      <c r="FF7" s="173"/>
      <c r="FG7" s="173"/>
      <c r="FH7" s="173"/>
      <c r="FI7" s="173"/>
      <c r="FJ7" s="173"/>
      <c r="FK7" s="173"/>
      <c r="FL7" s="173"/>
      <c r="FM7" s="173"/>
      <c r="FN7" s="173"/>
      <c r="FO7" s="173"/>
      <c r="FP7" s="173"/>
      <c r="FQ7" s="173"/>
      <c r="FR7" s="173"/>
      <c r="FS7" s="173"/>
      <c r="FT7" s="173"/>
      <c r="FU7" s="173"/>
      <c r="FV7" s="173"/>
      <c r="FW7" s="173"/>
      <c r="FX7" s="173"/>
      <c r="FY7" s="173"/>
      <c r="FZ7" s="173"/>
      <c r="GA7" s="173"/>
      <c r="GB7" s="173"/>
      <c r="GC7" s="173"/>
      <c r="GD7" s="173"/>
      <c r="GE7" s="173"/>
      <c r="GF7" s="173"/>
      <c r="GG7" s="173"/>
      <c r="GH7" s="173"/>
      <c r="GI7" s="173"/>
      <c r="GJ7" s="173"/>
      <c r="GK7" s="173"/>
      <c r="GL7" s="173"/>
      <c r="GM7" s="173"/>
      <c r="GN7" s="173"/>
      <c r="GO7" s="173"/>
      <c r="GP7" s="173"/>
      <c r="GQ7" s="173"/>
      <c r="GR7" s="173"/>
      <c r="GS7" s="173"/>
      <c r="GT7" s="173"/>
      <c r="GU7" s="173"/>
      <c r="GV7" s="173"/>
      <c r="GW7" s="173"/>
      <c r="GX7" s="173"/>
      <c r="GY7" s="173"/>
      <c r="GZ7" s="173"/>
      <c r="HA7" s="173"/>
      <c r="HB7" s="173"/>
      <c r="HC7" s="173"/>
      <c r="HD7" s="173"/>
      <c r="HE7" s="173"/>
      <c r="HF7" s="173"/>
      <c r="HG7" s="173"/>
      <c r="HH7" s="173"/>
      <c r="HI7" s="173"/>
      <c r="HJ7" s="173"/>
      <c r="HK7" s="173"/>
      <c r="HL7" s="173"/>
      <c r="HM7" s="173"/>
      <c r="HN7" s="173"/>
      <c r="HO7" s="173"/>
      <c r="HP7" s="173"/>
      <c r="HQ7" s="173"/>
      <c r="HR7" s="173"/>
      <c r="HS7" s="173"/>
      <c r="HT7" s="173"/>
      <c r="HU7" s="173"/>
      <c r="HV7" s="173"/>
      <c r="HW7" s="173"/>
      <c r="HX7" s="173"/>
      <c r="HY7" s="173"/>
      <c r="HZ7" s="173"/>
      <c r="IA7" s="173"/>
      <c r="IB7" s="173"/>
      <c r="IC7" s="173"/>
      <c r="ID7" s="173"/>
      <c r="IE7" s="173"/>
      <c r="IF7" s="173"/>
      <c r="IG7" s="173"/>
      <c r="IH7" s="173"/>
      <c r="II7" s="173"/>
      <c r="IJ7" s="173"/>
      <c r="IK7" s="173"/>
      <c r="IL7" s="173"/>
      <c r="IM7" s="173"/>
      <c r="IN7" s="173"/>
      <c r="IO7" s="173"/>
      <c r="IP7" s="173"/>
      <c r="IQ7" s="173"/>
      <c r="IR7" s="173"/>
      <c r="IS7" s="173"/>
      <c r="IT7" s="173"/>
      <c r="IU7" s="173"/>
      <c r="IV7" s="173"/>
      <c r="IW7" s="173"/>
      <c r="IX7" s="173"/>
      <c r="IY7" s="173"/>
      <c r="IZ7" s="173"/>
      <c r="JA7" s="173"/>
      <c r="JB7" s="173"/>
      <c r="JC7" s="173"/>
      <c r="JD7" s="173"/>
      <c r="JE7" s="173"/>
      <c r="JF7" s="173"/>
      <c r="JG7" s="173"/>
      <c r="JH7" s="173"/>
      <c r="JI7" s="173"/>
      <c r="JJ7" s="173"/>
      <c r="JK7" s="173"/>
      <c r="JL7" s="173"/>
      <c r="JM7" s="173"/>
      <c r="JN7" s="173"/>
      <c r="JO7" s="173"/>
      <c r="JP7" s="173"/>
      <c r="JQ7" s="173"/>
      <c r="JR7" s="173"/>
      <c r="JS7" s="173"/>
      <c r="JT7" s="173"/>
      <c r="JU7" s="173"/>
      <c r="JV7" s="173"/>
      <c r="JW7" s="173"/>
      <c r="JX7" s="173"/>
      <c r="JY7" s="173"/>
      <c r="JZ7" s="173"/>
      <c r="KA7" s="173"/>
      <c r="KB7" s="173"/>
      <c r="KC7" s="173"/>
      <c r="KD7" s="173"/>
      <c r="KE7" s="173"/>
      <c r="KF7" s="173"/>
      <c r="KG7" s="173"/>
      <c r="KH7" s="173"/>
      <c r="KI7" s="173"/>
      <c r="KJ7" s="173"/>
      <c r="KK7" s="173"/>
      <c r="KL7" s="173"/>
      <c r="KM7" s="173"/>
      <c r="KN7" s="173"/>
      <c r="KO7" s="173"/>
      <c r="KP7" s="173"/>
      <c r="KQ7" s="173"/>
      <c r="KR7" s="173"/>
      <c r="KS7" s="173"/>
      <c r="KT7" s="173"/>
      <c r="KU7" s="173"/>
      <c r="KV7" s="173"/>
      <c r="KW7" s="173"/>
      <c r="KX7" s="173"/>
      <c r="KY7" s="173"/>
      <c r="KZ7" s="173"/>
      <c r="LA7" s="173"/>
      <c r="LB7" s="173"/>
      <c r="LC7" s="173"/>
      <c r="LD7" s="173"/>
      <c r="LE7" s="173"/>
      <c r="LF7" s="173"/>
      <c r="LG7" s="173"/>
      <c r="LH7" s="173"/>
      <c r="LI7" s="173"/>
      <c r="LJ7" s="173"/>
      <c r="LK7" s="173"/>
      <c r="LL7" s="173"/>
      <c r="LM7" s="173"/>
      <c r="LN7" s="173"/>
      <c r="LO7" s="173"/>
      <c r="LP7" s="173"/>
      <c r="LQ7" s="173"/>
      <c r="LR7" s="173"/>
      <c r="LS7" s="173"/>
      <c r="LT7" s="173"/>
      <c r="LU7" s="173"/>
      <c r="LV7" s="173"/>
      <c r="LW7" s="173"/>
      <c r="LX7" s="173"/>
      <c r="LY7" s="173"/>
      <c r="LZ7" s="173"/>
      <c r="MA7" s="173"/>
      <c r="MB7" s="173"/>
      <c r="MC7" s="173"/>
      <c r="MD7" s="173"/>
      <c r="ME7" s="173"/>
      <c r="MF7" s="173"/>
      <c r="MG7" s="173"/>
      <c r="MH7" s="173"/>
      <c r="MI7" s="173"/>
      <c r="MJ7" s="173"/>
      <c r="MK7" s="173"/>
      <c r="ML7" s="173"/>
      <c r="MM7" s="173"/>
      <c r="MN7" s="173"/>
      <c r="MO7" s="173"/>
      <c r="MP7" s="173"/>
      <c r="MQ7" s="173"/>
      <c r="MR7" s="173"/>
      <c r="MS7" s="173"/>
      <c r="MT7" s="173"/>
      <c r="MU7" s="173"/>
      <c r="MV7" s="173"/>
      <c r="MW7" s="173"/>
      <c r="MX7" s="173"/>
      <c r="MY7" s="173"/>
      <c r="MZ7" s="173"/>
      <c r="NA7" s="173"/>
      <c r="NB7" s="173"/>
      <c r="NC7" s="173"/>
      <c r="ND7" s="173"/>
      <c r="NE7" s="173"/>
      <c r="NF7" s="173"/>
      <c r="NG7" s="173"/>
      <c r="NH7" s="173"/>
      <c r="NI7" s="173"/>
      <c r="NJ7" s="173"/>
      <c r="NK7" s="173"/>
      <c r="NL7" s="173"/>
      <c r="NM7" s="173"/>
      <c r="NN7" s="173"/>
      <c r="NO7" s="173"/>
      <c r="NP7" s="173"/>
      <c r="NQ7" s="173"/>
      <c r="NR7" s="173"/>
      <c r="NS7" s="173"/>
      <c r="NT7" s="173"/>
      <c r="NU7" s="173"/>
      <c r="NV7" s="173"/>
      <c r="NW7" s="173"/>
      <c r="NX7" s="173"/>
      <c r="NY7" s="173"/>
      <c r="NZ7" s="173"/>
      <c r="OA7" s="173"/>
      <c r="OB7" s="173"/>
      <c r="OC7" s="173"/>
      <c r="OD7" s="173"/>
      <c r="OE7" s="173"/>
      <c r="OF7" s="173"/>
      <c r="OG7" s="173"/>
      <c r="OH7" s="173"/>
      <c r="OI7" s="173"/>
      <c r="OJ7" s="173"/>
      <c r="OK7" s="173"/>
      <c r="OL7" s="173"/>
      <c r="OM7" s="173"/>
      <c r="ON7" s="173"/>
      <c r="OO7" s="173"/>
      <c r="OP7" s="173"/>
      <c r="OQ7" s="173"/>
      <c r="OR7" s="173"/>
      <c r="OS7" s="173"/>
      <c r="OT7" s="173"/>
      <c r="OU7" s="173"/>
      <c r="OV7" s="173"/>
      <c r="OW7" s="173"/>
      <c r="OX7" s="173"/>
      <c r="OY7" s="173"/>
      <c r="OZ7" s="173"/>
      <c r="PA7" s="173"/>
      <c r="PB7" s="173"/>
      <c r="PC7" s="173"/>
      <c r="PD7" s="173"/>
      <c r="PE7" s="173"/>
      <c r="PF7" s="173"/>
      <c r="PG7" s="173"/>
      <c r="PH7" s="173"/>
      <c r="PI7" s="173"/>
      <c r="PJ7" s="173"/>
      <c r="PK7" s="173"/>
      <c r="PL7" s="173"/>
      <c r="PM7" s="173"/>
      <c r="PN7" s="173"/>
      <c r="PO7" s="173"/>
      <c r="PP7" s="173"/>
      <c r="PQ7" s="173"/>
      <c r="PR7" s="173"/>
      <c r="PS7" s="173"/>
      <c r="PT7" s="173"/>
      <c r="PU7" s="173"/>
      <c r="PV7" s="173"/>
      <c r="PW7" s="173"/>
      <c r="PX7" s="173"/>
      <c r="PY7" s="173"/>
      <c r="PZ7" s="173"/>
      <c r="QA7" s="173"/>
      <c r="QB7" s="173"/>
      <c r="QC7" s="173"/>
      <c r="QD7" s="173"/>
      <c r="QE7" s="173"/>
      <c r="QF7" s="173"/>
      <c r="QG7" s="173"/>
      <c r="QH7" s="173"/>
      <c r="QI7" s="173"/>
      <c r="QJ7" s="173"/>
      <c r="QK7" s="173"/>
      <c r="QL7" s="173"/>
      <c r="QM7" s="173"/>
      <c r="QN7" s="173"/>
      <c r="QO7" s="173"/>
      <c r="QP7" s="173"/>
      <c r="QQ7" s="173"/>
      <c r="QR7" s="173"/>
      <c r="QS7" s="173"/>
      <c r="QT7" s="173"/>
      <c r="QU7" s="173"/>
      <c r="QV7" s="173"/>
      <c r="QW7" s="173"/>
      <c r="QX7" s="173"/>
      <c r="QY7" s="173"/>
      <c r="QZ7" s="173"/>
      <c r="RA7" s="173"/>
      <c r="RB7" s="173"/>
      <c r="RC7" s="173"/>
      <c r="RD7" s="173"/>
      <c r="RE7" s="173"/>
      <c r="RF7" s="173"/>
      <c r="RG7" s="173"/>
      <c r="RH7" s="173"/>
      <c r="RI7" s="173"/>
      <c r="RJ7" s="173"/>
      <c r="RK7" s="173"/>
      <c r="RL7" s="173"/>
      <c r="RM7" s="173"/>
      <c r="RN7" s="173"/>
      <c r="RO7" s="173"/>
      <c r="RP7" s="173"/>
      <c r="RQ7" s="173"/>
      <c r="RR7" s="173"/>
      <c r="RS7" s="173"/>
      <c r="RT7" s="173"/>
      <c r="RU7" s="173"/>
      <c r="RV7" s="173"/>
      <c r="RW7" s="173"/>
      <c r="RX7" s="173"/>
      <c r="RY7" s="173"/>
      <c r="RZ7" s="173"/>
      <c r="SA7" s="173"/>
      <c r="SB7" s="173"/>
      <c r="SC7" s="173"/>
      <c r="SD7" s="173"/>
      <c r="SE7" s="173"/>
      <c r="SF7" s="173"/>
      <c r="SG7" s="173"/>
      <c r="SH7" s="173"/>
      <c r="SI7" s="173"/>
      <c r="SJ7" s="173"/>
      <c r="SK7" s="173"/>
      <c r="SL7" s="173"/>
      <c r="SM7" s="173"/>
      <c r="SN7" s="173"/>
      <c r="SO7" s="173"/>
      <c r="SP7" s="173"/>
      <c r="SQ7" s="173"/>
      <c r="SR7" s="173"/>
      <c r="SS7" s="173"/>
      <c r="ST7" s="173"/>
      <c r="SU7" s="173"/>
      <c r="SV7" s="173"/>
      <c r="SW7" s="173"/>
      <c r="SX7" s="173"/>
      <c r="SY7" s="173"/>
      <c r="SZ7" s="173"/>
      <c r="TA7" s="173"/>
      <c r="TB7" s="173"/>
      <c r="TC7" s="173"/>
      <c r="TD7" s="173"/>
      <c r="TE7" s="173"/>
      <c r="TF7" s="173"/>
      <c r="TG7" s="173"/>
      <c r="TH7" s="173"/>
      <c r="TI7" s="173"/>
      <c r="TJ7" s="173"/>
      <c r="TK7" s="173"/>
      <c r="TL7" s="173"/>
      <c r="TM7" s="173"/>
      <c r="TN7" s="173"/>
      <c r="TO7" s="173"/>
      <c r="TP7" s="173"/>
      <c r="TQ7" s="173"/>
      <c r="TR7" s="173"/>
      <c r="TS7" s="173"/>
      <c r="TT7" s="173"/>
      <c r="TU7" s="173"/>
      <c r="TV7" s="173"/>
      <c r="TW7" s="173"/>
      <c r="TX7" s="173"/>
      <c r="TY7" s="173"/>
      <c r="TZ7" s="173"/>
      <c r="UA7" s="173"/>
      <c r="UB7" s="173"/>
      <c r="UC7" s="173"/>
      <c r="UD7" s="173"/>
      <c r="UE7" s="173"/>
      <c r="UF7" s="173"/>
      <c r="UG7" s="173"/>
      <c r="UH7" s="173"/>
      <c r="UI7" s="173"/>
      <c r="UJ7" s="173"/>
      <c r="UK7" s="173"/>
      <c r="UL7" s="173"/>
      <c r="UM7" s="173"/>
      <c r="UN7" s="173"/>
      <c r="UO7" s="173"/>
      <c r="UP7" s="173"/>
      <c r="UQ7" s="173"/>
      <c r="UR7" s="173"/>
      <c r="US7" s="173"/>
      <c r="UT7" s="173"/>
      <c r="UU7" s="173"/>
      <c r="UV7" s="173"/>
      <c r="UW7" s="173"/>
      <c r="UX7" s="173"/>
      <c r="UY7" s="173"/>
      <c r="UZ7" s="173"/>
      <c r="VA7" s="173"/>
      <c r="VB7" s="173"/>
      <c r="VC7" s="173"/>
      <c r="VD7" s="173"/>
      <c r="VE7" s="173"/>
      <c r="VF7" s="173"/>
      <c r="VG7" s="173"/>
      <c r="VH7" s="173"/>
      <c r="VI7" s="173"/>
      <c r="VJ7" s="173"/>
      <c r="VK7" s="173"/>
      <c r="VL7" s="173"/>
      <c r="VM7" s="173"/>
      <c r="VN7" s="173"/>
      <c r="VO7" s="173"/>
      <c r="VP7" s="173"/>
      <c r="VQ7" s="173"/>
      <c r="VR7" s="173"/>
      <c r="VS7" s="173"/>
      <c r="VT7" s="173"/>
      <c r="VU7" s="173"/>
      <c r="VV7" s="173"/>
      <c r="VW7" s="173"/>
      <c r="VX7" s="173"/>
      <c r="VY7" s="173"/>
      <c r="VZ7" s="173"/>
      <c r="WA7" s="173"/>
      <c r="WB7" s="173"/>
      <c r="WC7" s="173"/>
      <c r="WD7" s="173"/>
      <c r="WE7" s="173"/>
      <c r="WF7" s="173"/>
      <c r="WG7" s="173"/>
      <c r="WH7" s="173"/>
      <c r="WI7" s="173"/>
      <c r="WJ7" s="173"/>
      <c r="WK7" s="173"/>
      <c r="WL7" s="173"/>
      <c r="WM7" s="173"/>
      <c r="WN7" s="173"/>
      <c r="WO7" s="173"/>
      <c r="WP7" s="173"/>
      <c r="WQ7" s="173"/>
      <c r="WR7" s="173"/>
      <c r="WS7" s="173"/>
      <c r="WT7" s="173"/>
      <c r="WU7" s="173"/>
      <c r="WV7" s="173"/>
      <c r="WW7" s="173"/>
      <c r="WX7" s="173"/>
      <c r="WY7" s="173"/>
      <c r="WZ7" s="173"/>
      <c r="XA7" s="173"/>
      <c r="XB7" s="173"/>
      <c r="XC7" s="173"/>
      <c r="XD7" s="173"/>
      <c r="XE7" s="173"/>
      <c r="XF7" s="173"/>
      <c r="XG7" s="173"/>
      <c r="XH7" s="173"/>
      <c r="XI7" s="173"/>
      <c r="XJ7" s="173"/>
      <c r="XK7" s="173"/>
      <c r="XL7" s="173"/>
      <c r="XM7" s="173"/>
      <c r="XN7" s="173"/>
      <c r="XO7" s="173"/>
      <c r="XP7" s="173"/>
      <c r="XQ7" s="173"/>
      <c r="XR7" s="173"/>
      <c r="XS7" s="173"/>
      <c r="XT7" s="173"/>
      <c r="XU7" s="173"/>
      <c r="XV7" s="173"/>
      <c r="XW7" s="173"/>
      <c r="XX7" s="173"/>
      <c r="XY7" s="173"/>
      <c r="XZ7" s="173"/>
      <c r="YA7" s="173"/>
      <c r="YB7" s="173"/>
      <c r="YC7" s="173"/>
      <c r="YD7" s="173"/>
      <c r="YE7" s="173"/>
      <c r="YF7" s="173"/>
      <c r="YG7" s="173"/>
      <c r="YH7" s="173"/>
      <c r="YI7" s="173"/>
      <c r="YJ7" s="173"/>
      <c r="YK7" s="173"/>
      <c r="YL7" s="173"/>
      <c r="YM7" s="173"/>
      <c r="YN7" s="173"/>
      <c r="YO7" s="173"/>
      <c r="YP7" s="173"/>
      <c r="YQ7" s="173"/>
      <c r="YR7" s="173"/>
      <c r="YS7" s="173"/>
      <c r="YT7" s="173"/>
      <c r="YU7" s="173"/>
      <c r="YV7" s="173"/>
      <c r="YW7" s="173"/>
      <c r="YX7" s="173"/>
      <c r="YY7" s="173"/>
      <c r="YZ7" s="173"/>
      <c r="ZA7" s="173"/>
      <c r="ZB7" s="173"/>
      <c r="ZC7" s="173"/>
      <c r="ZD7" s="173"/>
      <c r="ZE7" s="173"/>
      <c r="ZF7" s="173"/>
      <c r="ZG7" s="173"/>
      <c r="ZH7" s="173"/>
      <c r="ZI7" s="173"/>
      <c r="ZJ7" s="173"/>
      <c r="ZK7" s="173"/>
      <c r="ZL7" s="173"/>
      <c r="ZM7" s="173"/>
      <c r="ZN7" s="173"/>
      <c r="ZO7" s="173"/>
      <c r="ZP7" s="173"/>
      <c r="ZQ7" s="173"/>
      <c r="ZR7" s="173"/>
      <c r="ZS7" s="173"/>
      <c r="ZT7" s="173"/>
      <c r="ZU7" s="173"/>
      <c r="ZV7" s="173"/>
      <c r="ZW7" s="173"/>
      <c r="ZX7" s="173"/>
      <c r="ZY7" s="173"/>
      <c r="ZZ7" s="173"/>
      <c r="AAA7" s="173"/>
      <c r="AAB7" s="173"/>
      <c r="AAC7" s="173"/>
      <c r="AAD7" s="173"/>
      <c r="AAE7" s="173"/>
      <c r="AAF7" s="173"/>
      <c r="AAG7" s="173"/>
      <c r="AAH7" s="173"/>
      <c r="AAI7" s="173"/>
      <c r="AAJ7" s="173"/>
      <c r="AAK7" s="173"/>
      <c r="AAL7" s="173"/>
      <c r="AAM7" s="173"/>
      <c r="AAN7" s="173"/>
      <c r="AAO7" s="173"/>
      <c r="AAP7" s="173"/>
      <c r="AAQ7" s="173"/>
      <c r="AAR7" s="173"/>
      <c r="AAS7" s="173"/>
      <c r="AAT7" s="173"/>
      <c r="AAU7" s="173"/>
      <c r="AAV7" s="173"/>
      <c r="AAW7" s="173"/>
      <c r="AAX7" s="173"/>
      <c r="AAY7" s="173"/>
      <c r="AAZ7" s="173"/>
      <c r="ABA7" s="173"/>
      <c r="ABB7" s="173"/>
      <c r="ABC7" s="173"/>
      <c r="ABD7" s="173"/>
      <c r="ABE7" s="173"/>
      <c r="ABF7" s="173"/>
      <c r="ABG7" s="173"/>
      <c r="ABH7" s="173"/>
      <c r="ABI7" s="173"/>
      <c r="ABJ7" s="173"/>
      <c r="ABK7" s="173"/>
      <c r="ABL7" s="173"/>
      <c r="ABM7" s="173"/>
      <c r="ABN7" s="173"/>
      <c r="ABO7" s="173"/>
      <c r="ABP7" s="173"/>
      <c r="ABQ7" s="173"/>
      <c r="ABR7" s="173"/>
      <c r="ABS7" s="173"/>
      <c r="ABT7" s="173"/>
      <c r="ABU7" s="173"/>
      <c r="ABV7" s="173"/>
      <c r="ABW7" s="173"/>
      <c r="ABX7" s="173"/>
      <c r="ABY7" s="173"/>
      <c r="ABZ7" s="173"/>
      <c r="ACA7" s="173"/>
      <c r="ACB7" s="173"/>
      <c r="ACC7" s="173"/>
      <c r="ACD7" s="173"/>
      <c r="ACE7" s="173"/>
      <c r="ACF7" s="173"/>
      <c r="ACG7" s="173"/>
      <c r="ACH7" s="173"/>
      <c r="ACI7" s="173"/>
      <c r="ACJ7" s="173"/>
      <c r="ACK7" s="173"/>
      <c r="ACL7" s="173"/>
      <c r="ACM7" s="173"/>
      <c r="ACN7" s="173"/>
      <c r="ACO7" s="173"/>
      <c r="ACP7" s="173"/>
      <c r="ACQ7" s="173"/>
      <c r="ACR7" s="173"/>
      <c r="ACS7" s="173"/>
      <c r="ACT7" s="173"/>
      <c r="ACU7" s="173"/>
      <c r="ACV7" s="173"/>
      <c r="ACW7" s="173"/>
      <c r="ACX7" s="173"/>
      <c r="ACY7" s="173"/>
      <c r="ACZ7" s="173"/>
      <c r="ADA7" s="173"/>
      <c r="ADB7" s="173"/>
      <c r="ADC7" s="173"/>
      <c r="ADD7" s="173"/>
      <c r="ADE7" s="173"/>
      <c r="ADF7" s="173"/>
      <c r="ADG7" s="173"/>
      <c r="ADH7" s="173"/>
      <c r="ADI7" s="173"/>
      <c r="ADJ7" s="173"/>
      <c r="ADK7" s="173"/>
      <c r="ADL7" s="173"/>
      <c r="ADM7" s="173"/>
      <c r="ADN7" s="173"/>
      <c r="ADO7" s="173"/>
      <c r="ADP7" s="173"/>
      <c r="ADQ7" s="173"/>
      <c r="ADR7" s="173"/>
      <c r="ADS7" s="173"/>
      <c r="ADT7" s="173"/>
      <c r="ADU7" s="173"/>
      <c r="ADV7" s="173"/>
      <c r="ADW7" s="173"/>
      <c r="ADX7" s="173"/>
      <c r="ADY7" s="173"/>
      <c r="ADZ7" s="173"/>
      <c r="AEA7" s="173"/>
      <c r="AEB7" s="173"/>
      <c r="AEC7" s="173"/>
      <c r="AED7" s="173"/>
      <c r="AEE7" s="173"/>
      <c r="AEF7" s="173"/>
      <c r="AEG7" s="173"/>
      <c r="AEH7" s="173"/>
      <c r="AEI7" s="173"/>
      <c r="AEJ7" s="173"/>
      <c r="AEK7" s="173"/>
      <c r="AEL7" s="173"/>
      <c r="AEM7" s="173"/>
      <c r="AEN7" s="173"/>
      <c r="AEO7" s="173"/>
      <c r="AEP7" s="173"/>
      <c r="AEQ7" s="173"/>
      <c r="AER7" s="173"/>
      <c r="AES7" s="173"/>
      <c r="AET7" s="173"/>
      <c r="AEU7" s="173"/>
      <c r="AEV7" s="173"/>
      <c r="AEW7" s="173"/>
      <c r="AEX7" s="173"/>
      <c r="AEY7" s="173"/>
      <c r="AEZ7" s="173"/>
      <c r="AFA7" s="173"/>
      <c r="AFB7" s="173"/>
      <c r="AFC7" s="173"/>
      <c r="AFD7" s="173"/>
      <c r="AFE7" s="173"/>
      <c r="AFF7" s="173"/>
      <c r="AFG7" s="173"/>
      <c r="AFH7" s="173"/>
      <c r="AFI7" s="173"/>
      <c r="AFJ7" s="173"/>
      <c r="AFK7" s="173"/>
      <c r="AFL7" s="173"/>
      <c r="AFM7" s="173"/>
      <c r="AFN7" s="173"/>
      <c r="AFO7" s="173"/>
      <c r="AFP7" s="173"/>
      <c r="AFQ7" s="173"/>
      <c r="AFR7" s="173"/>
      <c r="AFS7" s="173"/>
      <c r="AFT7" s="173"/>
      <c r="AFU7" s="173"/>
      <c r="AFV7" s="173"/>
      <c r="AFW7" s="173"/>
      <c r="AFX7" s="173"/>
      <c r="AFY7" s="173"/>
      <c r="AFZ7" s="173"/>
      <c r="AGA7" s="173"/>
      <c r="AGB7" s="173"/>
      <c r="AGC7" s="173"/>
      <c r="AGD7" s="173"/>
      <c r="AGE7" s="173"/>
      <c r="AGF7" s="173"/>
      <c r="AGG7" s="173"/>
      <c r="AGH7" s="173"/>
      <c r="AGI7" s="173"/>
      <c r="AGJ7" s="173"/>
      <c r="AGK7" s="173"/>
      <c r="AGL7" s="173"/>
      <c r="AGM7" s="173"/>
      <c r="AGN7" s="173"/>
      <c r="AGO7" s="173"/>
      <c r="AGP7" s="173"/>
      <c r="AGQ7" s="173"/>
      <c r="AGR7" s="173"/>
      <c r="AGS7" s="173"/>
      <c r="AGT7" s="173"/>
      <c r="AGU7" s="173"/>
      <c r="AGV7" s="173"/>
      <c r="AGW7" s="173"/>
      <c r="AGX7" s="173"/>
      <c r="AGY7" s="173"/>
      <c r="AGZ7" s="173"/>
      <c r="AHA7" s="173"/>
      <c r="AHB7" s="173"/>
      <c r="AHC7" s="173"/>
      <c r="AHD7" s="173"/>
      <c r="AHE7" s="173"/>
      <c r="AHF7" s="173"/>
      <c r="AHG7" s="173"/>
      <c r="AHH7" s="173"/>
      <c r="AHI7" s="173"/>
      <c r="AHJ7" s="173"/>
      <c r="AHK7" s="173"/>
      <c r="AHL7" s="173"/>
      <c r="AHM7" s="173"/>
      <c r="AHN7" s="173"/>
      <c r="AHO7" s="173"/>
      <c r="AHP7" s="173"/>
      <c r="AHQ7" s="173"/>
      <c r="AHR7" s="173"/>
      <c r="AHS7" s="173"/>
      <c r="AHT7" s="173"/>
      <c r="AHU7" s="173"/>
      <c r="AHV7" s="173"/>
      <c r="AHW7" s="173"/>
      <c r="AHX7" s="173"/>
      <c r="AHY7" s="173"/>
      <c r="AHZ7" s="173"/>
      <c r="AIA7" s="173"/>
      <c r="AIB7" s="173"/>
      <c r="AIC7" s="173"/>
      <c r="AID7" s="173"/>
      <c r="AIE7" s="173"/>
      <c r="AIF7" s="173"/>
      <c r="AIG7" s="173"/>
      <c r="AIH7" s="173"/>
      <c r="AII7" s="173"/>
      <c r="AIJ7" s="173"/>
      <c r="AIK7" s="173"/>
      <c r="AIL7" s="173"/>
      <c r="AIM7" s="173"/>
      <c r="AIN7" s="173"/>
      <c r="AIO7" s="173"/>
      <c r="AIP7" s="173"/>
      <c r="AIQ7" s="173"/>
      <c r="AIR7" s="173"/>
      <c r="AIS7" s="173"/>
      <c r="AIT7" s="173"/>
      <c r="AIU7" s="173"/>
      <c r="AIV7" s="173"/>
      <c r="AIW7" s="173"/>
      <c r="AIX7" s="173"/>
      <c r="AIY7" s="173"/>
      <c r="AIZ7" s="173"/>
      <c r="AJA7" s="173"/>
      <c r="AJB7" s="173"/>
      <c r="AJC7" s="173"/>
      <c r="AJD7" s="173"/>
      <c r="AJE7" s="173"/>
      <c r="AJF7" s="173"/>
      <c r="AJG7" s="173"/>
      <c r="AJH7" s="173"/>
      <c r="AJI7" s="173"/>
      <c r="AJJ7" s="173"/>
      <c r="AJK7" s="173"/>
      <c r="AJL7" s="173"/>
      <c r="AJM7" s="173"/>
      <c r="AJN7" s="173"/>
      <c r="AJO7" s="173"/>
      <c r="AJP7" s="173"/>
      <c r="AJQ7" s="173"/>
      <c r="AJR7" s="173"/>
      <c r="AJS7" s="173"/>
      <c r="AJT7" s="173"/>
      <c r="AJU7" s="173"/>
      <c r="AJV7" s="173"/>
      <c r="AJW7" s="173"/>
      <c r="AJX7" s="173"/>
      <c r="AJY7" s="173"/>
      <c r="AJZ7" s="173"/>
      <c r="AKA7" s="173"/>
      <c r="AKB7" s="173"/>
      <c r="AKC7" s="173"/>
      <c r="AKD7" s="173"/>
      <c r="AKE7" s="173"/>
      <c r="AKF7" s="173"/>
      <c r="AKG7" s="173"/>
      <c r="AKH7" s="173"/>
      <c r="AKI7" s="173"/>
      <c r="AKJ7" s="173"/>
      <c r="AKK7" s="173"/>
      <c r="AKL7" s="173"/>
      <c r="AKM7" s="173"/>
      <c r="AKN7" s="173"/>
      <c r="AKO7" s="173"/>
      <c r="AKP7" s="173"/>
      <c r="AKQ7" s="173"/>
      <c r="AKR7" s="173"/>
      <c r="AKS7" s="173"/>
      <c r="AKT7" s="173"/>
      <c r="AKU7" s="173"/>
      <c r="AKV7" s="173"/>
      <c r="AKW7" s="173"/>
      <c r="AKX7" s="173"/>
      <c r="AKY7" s="173"/>
      <c r="AKZ7" s="173"/>
      <c r="ALA7" s="173"/>
      <c r="ALB7" s="173"/>
      <c r="ALC7" s="173"/>
      <c r="ALD7" s="173"/>
      <c r="ALE7" s="173"/>
      <c r="ALF7" s="173"/>
      <c r="ALG7" s="173"/>
      <c r="ALH7" s="173"/>
      <c r="ALI7" s="173"/>
      <c r="ALJ7" s="173"/>
      <c r="ALK7" s="173"/>
      <c r="ALL7" s="173"/>
      <c r="ALM7" s="173"/>
      <c r="ALN7" s="173"/>
      <c r="ALO7" s="173"/>
      <c r="ALP7" s="173"/>
      <c r="ALQ7" s="173"/>
      <c r="ALR7" s="173"/>
      <c r="ALS7" s="173"/>
      <c r="ALT7" s="173"/>
      <c r="ALU7" s="173"/>
      <c r="ALV7" s="173"/>
      <c r="ALW7" s="173"/>
      <c r="ALX7" s="173"/>
      <c r="ALY7" s="173"/>
      <c r="ALZ7" s="173"/>
      <c r="AMA7" s="173"/>
      <c r="AMB7" s="173"/>
      <c r="AMC7" s="173"/>
      <c r="AMD7" s="173"/>
      <c r="AME7" s="173"/>
      <c r="AMF7" s="173"/>
      <c r="AMG7" s="173"/>
      <c r="AMH7" s="173"/>
      <c r="AMI7" s="173"/>
      <c r="AMJ7" s="173"/>
      <c r="AMK7" s="173"/>
      <c r="AML7" s="173"/>
      <c r="AMM7" s="173"/>
      <c r="AMN7" s="173"/>
      <c r="AMO7" s="173"/>
      <c r="AMP7" s="173"/>
      <c r="AMQ7" s="173"/>
      <c r="AMR7" s="173"/>
      <c r="AMS7" s="173"/>
      <c r="AMT7" s="173"/>
      <c r="AMU7" s="173"/>
      <c r="AMV7" s="173"/>
      <c r="AMW7" s="173"/>
      <c r="AMX7" s="173"/>
      <c r="AMY7" s="173"/>
      <c r="AMZ7" s="173"/>
      <c r="ANA7" s="173"/>
      <c r="ANB7" s="173"/>
      <c r="ANC7" s="173"/>
      <c r="AND7" s="173"/>
      <c r="ANE7" s="173"/>
      <c r="ANF7" s="173"/>
      <c r="ANG7" s="173"/>
      <c r="ANH7" s="173"/>
      <c r="ANI7" s="173"/>
      <c r="ANJ7" s="173"/>
      <c r="ANK7" s="173"/>
      <c r="ANL7" s="173"/>
      <c r="ANM7" s="173"/>
      <c r="ANN7" s="173"/>
      <c r="ANO7" s="173"/>
      <c r="ANP7" s="173"/>
      <c r="ANQ7" s="173"/>
      <c r="ANR7" s="173"/>
      <c r="ANS7" s="173"/>
      <c r="ANT7" s="173"/>
      <c r="ANU7" s="173"/>
      <c r="ANV7" s="173"/>
      <c r="ANW7" s="173"/>
      <c r="ANX7" s="173"/>
      <c r="ANY7" s="173"/>
      <c r="ANZ7" s="173"/>
      <c r="AOA7" s="173"/>
      <c r="AOB7" s="173"/>
      <c r="AOC7" s="173"/>
      <c r="AOD7" s="173"/>
      <c r="AOE7" s="173"/>
      <c r="AOF7" s="173"/>
      <c r="AOG7" s="173"/>
      <c r="AOH7" s="173"/>
      <c r="AOI7" s="173"/>
      <c r="AOJ7" s="173"/>
      <c r="AOK7" s="173"/>
      <c r="AOL7" s="173"/>
      <c r="AOM7" s="173"/>
      <c r="AON7" s="173"/>
      <c r="AOO7" s="173"/>
      <c r="AOP7" s="173"/>
      <c r="AOQ7" s="173"/>
      <c r="AOR7" s="173"/>
      <c r="AOS7" s="173"/>
      <c r="AOT7" s="173"/>
      <c r="AOU7" s="173"/>
      <c r="AOV7" s="173"/>
      <c r="AOW7" s="173"/>
      <c r="AOX7" s="173"/>
      <c r="AOY7" s="173"/>
      <c r="AOZ7" s="173"/>
      <c r="APA7" s="173"/>
      <c r="APB7" s="173"/>
      <c r="APC7" s="173"/>
      <c r="APD7" s="173"/>
      <c r="APE7" s="173"/>
      <c r="APF7" s="173"/>
      <c r="APG7" s="173"/>
      <c r="APH7" s="173"/>
      <c r="API7" s="173"/>
      <c r="APJ7" s="173"/>
      <c r="APK7" s="173"/>
      <c r="APL7" s="173"/>
      <c r="APM7" s="173"/>
      <c r="APN7" s="173"/>
      <c r="APO7" s="173"/>
      <c r="APP7" s="173"/>
      <c r="APQ7" s="173"/>
      <c r="APR7" s="173"/>
      <c r="APS7" s="173"/>
      <c r="APT7" s="173"/>
      <c r="APU7" s="173"/>
      <c r="APV7" s="173"/>
      <c r="APW7" s="173"/>
      <c r="APX7" s="173"/>
      <c r="APY7" s="173"/>
      <c r="APZ7" s="173"/>
      <c r="AQA7" s="173"/>
      <c r="AQB7" s="173"/>
      <c r="AQC7" s="173"/>
      <c r="AQD7" s="173"/>
      <c r="AQE7" s="173"/>
      <c r="AQF7" s="173"/>
      <c r="AQG7" s="173"/>
      <c r="AQH7" s="173"/>
      <c r="AQI7" s="173"/>
      <c r="AQJ7" s="173"/>
      <c r="AQK7" s="173"/>
      <c r="AQL7" s="173"/>
      <c r="AQM7" s="173"/>
      <c r="AQN7" s="173"/>
      <c r="AQO7" s="173"/>
      <c r="AQP7" s="173"/>
      <c r="AQQ7" s="173"/>
      <c r="AQR7" s="173"/>
      <c r="AQS7" s="173"/>
      <c r="AQT7" s="173"/>
      <c r="AQU7" s="173"/>
      <c r="AQV7" s="173"/>
      <c r="AQW7" s="173"/>
      <c r="AQX7" s="173"/>
      <c r="AQY7" s="173"/>
      <c r="AQZ7" s="173"/>
      <c r="ARA7" s="173"/>
      <c r="ARB7" s="173"/>
      <c r="ARC7" s="173"/>
      <c r="ARD7" s="173"/>
      <c r="ARE7" s="173"/>
      <c r="ARF7" s="173"/>
      <c r="ARG7" s="173"/>
      <c r="ARH7" s="173"/>
      <c r="ARI7" s="173"/>
      <c r="ARJ7" s="173"/>
      <c r="ARK7" s="173"/>
      <c r="ARL7" s="173"/>
      <c r="ARM7" s="173"/>
      <c r="ARN7" s="173"/>
      <c r="ARO7" s="173"/>
      <c r="ARP7" s="173"/>
      <c r="ARQ7" s="173"/>
      <c r="ARR7" s="173"/>
      <c r="ARS7" s="173"/>
      <c r="ART7" s="173"/>
      <c r="ARU7" s="173"/>
      <c r="ARV7" s="173"/>
      <c r="ARW7" s="173"/>
      <c r="ARX7" s="173"/>
      <c r="ARY7" s="173"/>
      <c r="ARZ7" s="173"/>
      <c r="ASA7" s="173"/>
      <c r="ASB7" s="173"/>
      <c r="ASC7" s="173"/>
      <c r="ASD7" s="173"/>
      <c r="ASE7" s="173"/>
      <c r="ASF7" s="173"/>
      <c r="ASG7" s="173"/>
      <c r="ASH7" s="173"/>
      <c r="ASI7" s="173"/>
      <c r="ASJ7" s="173"/>
      <c r="ASK7" s="173"/>
      <c r="ASL7" s="173"/>
      <c r="ASM7" s="173"/>
      <c r="ASN7" s="173"/>
      <c r="ASO7" s="173"/>
      <c r="ASP7" s="173"/>
      <c r="ASQ7" s="173"/>
      <c r="ASR7" s="173"/>
      <c r="ASS7" s="173"/>
      <c r="AST7" s="173"/>
      <c r="ASU7" s="173"/>
      <c r="ASV7" s="173"/>
      <c r="ASW7" s="173"/>
      <c r="ASX7" s="173"/>
      <c r="ASY7" s="173"/>
      <c r="ASZ7" s="173"/>
      <c r="ATA7" s="173"/>
      <c r="ATB7" s="173"/>
      <c r="ATC7" s="173"/>
      <c r="ATD7" s="173"/>
      <c r="ATE7" s="173"/>
      <c r="ATF7" s="173"/>
      <c r="ATG7" s="173"/>
      <c r="ATH7" s="173"/>
      <c r="ATI7" s="173"/>
      <c r="ATJ7" s="173"/>
      <c r="ATK7" s="173"/>
      <c r="ATL7" s="173"/>
      <c r="ATM7" s="173"/>
      <c r="ATN7" s="173"/>
      <c r="ATO7" s="173"/>
      <c r="ATP7" s="173"/>
      <c r="ATQ7" s="173"/>
      <c r="ATR7" s="173"/>
      <c r="ATS7" s="173"/>
      <c r="ATT7" s="173"/>
      <c r="ATU7" s="173"/>
      <c r="ATV7" s="173"/>
      <c r="ATW7" s="173"/>
      <c r="ATX7" s="173"/>
      <c r="ATY7" s="173"/>
      <c r="ATZ7" s="173"/>
      <c r="AUA7" s="173"/>
      <c r="AUB7" s="173"/>
      <c r="AUC7" s="173"/>
      <c r="AUD7" s="173"/>
      <c r="AUE7" s="173"/>
      <c r="AUF7" s="173"/>
      <c r="AUG7" s="173"/>
      <c r="AUH7" s="173"/>
      <c r="AUI7" s="173"/>
      <c r="AUJ7" s="173"/>
      <c r="AUK7" s="173"/>
      <c r="AUL7" s="173"/>
      <c r="AUM7" s="173"/>
      <c r="AUN7" s="173"/>
      <c r="AUO7" s="173"/>
      <c r="AUP7" s="173"/>
      <c r="AUQ7" s="173"/>
      <c r="AUR7" s="173"/>
      <c r="AUS7" s="173"/>
      <c r="AUT7" s="173"/>
      <c r="AUU7" s="173"/>
      <c r="AUV7" s="173"/>
      <c r="AUW7" s="173"/>
      <c r="AUX7" s="173"/>
      <c r="AUY7" s="173"/>
      <c r="AUZ7" s="173"/>
      <c r="AVA7" s="173"/>
      <c r="AVB7" s="173"/>
      <c r="AVC7" s="173"/>
      <c r="AVD7" s="173"/>
      <c r="AVE7" s="173"/>
      <c r="AVF7" s="173"/>
      <c r="AVG7" s="173"/>
      <c r="AVH7" s="173"/>
      <c r="AVI7" s="173"/>
      <c r="AVJ7" s="173"/>
      <c r="AVK7" s="173"/>
      <c r="AVL7" s="173"/>
      <c r="AVM7" s="173"/>
      <c r="AVN7" s="173"/>
      <c r="AVO7" s="173"/>
      <c r="AVP7" s="173"/>
      <c r="AVQ7" s="173"/>
      <c r="AVR7" s="173"/>
      <c r="AVS7" s="173"/>
      <c r="AVT7" s="173"/>
      <c r="AVU7" s="173"/>
      <c r="AVV7" s="173"/>
      <c r="AVW7" s="173"/>
      <c r="AVX7" s="173"/>
      <c r="AVY7" s="173"/>
      <c r="AVZ7" s="173"/>
      <c r="AWA7" s="173"/>
      <c r="AWB7" s="173"/>
      <c r="AWC7" s="173"/>
      <c r="AWD7" s="173"/>
      <c r="AWE7" s="173"/>
      <c r="AWF7" s="173"/>
      <c r="AWG7" s="173"/>
      <c r="AWH7" s="173"/>
      <c r="AWI7" s="173"/>
      <c r="AWJ7" s="173"/>
      <c r="AWK7" s="173"/>
      <c r="AWL7" s="173"/>
      <c r="AWM7" s="173"/>
      <c r="AWN7" s="173"/>
      <c r="AWO7" s="173"/>
      <c r="AWP7" s="173"/>
      <c r="AWQ7" s="173"/>
      <c r="AWR7" s="173"/>
      <c r="AWS7" s="173"/>
      <c r="AWT7" s="173"/>
      <c r="AWU7" s="173"/>
      <c r="AWV7" s="173"/>
      <c r="AWW7" s="173"/>
      <c r="AWX7" s="173"/>
      <c r="AWY7" s="173"/>
      <c r="AWZ7" s="173"/>
      <c r="AXA7" s="173"/>
      <c r="AXB7" s="173"/>
      <c r="AXC7" s="173"/>
      <c r="AXD7" s="173"/>
      <c r="AXE7" s="173"/>
      <c r="AXF7" s="173"/>
      <c r="AXG7" s="173"/>
      <c r="AXH7" s="173"/>
      <c r="AXI7" s="173"/>
      <c r="AXJ7" s="173"/>
      <c r="AXK7" s="173"/>
      <c r="AXL7" s="173"/>
      <c r="AXM7" s="173"/>
      <c r="AXN7" s="173"/>
      <c r="AXO7" s="173"/>
      <c r="AXP7" s="173"/>
      <c r="AXQ7" s="173"/>
      <c r="AXR7" s="173"/>
      <c r="AXS7" s="173"/>
      <c r="AXT7" s="173"/>
      <c r="AXU7" s="173"/>
      <c r="AXV7" s="173"/>
      <c r="AXW7" s="173"/>
      <c r="AXX7" s="173"/>
      <c r="AXY7" s="173"/>
      <c r="AXZ7" s="173"/>
      <c r="AYA7" s="173"/>
      <c r="AYB7" s="173"/>
      <c r="AYC7" s="173"/>
      <c r="AYD7" s="173"/>
      <c r="AYE7" s="173"/>
      <c r="AYF7" s="173"/>
      <c r="AYG7" s="173"/>
      <c r="AYH7" s="173"/>
      <c r="AYI7" s="173"/>
      <c r="AYJ7" s="173"/>
      <c r="AYK7" s="173"/>
      <c r="AYL7" s="173"/>
      <c r="AYM7" s="173"/>
      <c r="AYN7" s="173"/>
      <c r="AYO7" s="173"/>
      <c r="AYP7" s="173"/>
      <c r="AYQ7" s="173"/>
      <c r="AYR7" s="173"/>
      <c r="AYS7" s="173"/>
      <c r="AYT7" s="173"/>
      <c r="AYU7" s="173"/>
      <c r="AYV7" s="173"/>
      <c r="AYW7" s="173"/>
      <c r="AYX7" s="173"/>
      <c r="AYY7" s="173"/>
      <c r="AYZ7" s="173"/>
      <c r="AZA7" s="173"/>
      <c r="AZB7" s="173"/>
      <c r="AZC7" s="173"/>
      <c r="AZD7" s="173"/>
      <c r="AZE7" s="173"/>
      <c r="AZF7" s="173"/>
      <c r="AZG7" s="173"/>
      <c r="AZH7" s="173"/>
      <c r="AZI7" s="173"/>
      <c r="AZJ7" s="173"/>
      <c r="AZK7" s="173"/>
      <c r="AZL7" s="173"/>
      <c r="AZM7" s="173"/>
      <c r="AZN7" s="173"/>
      <c r="AZO7" s="173"/>
      <c r="AZP7" s="173"/>
      <c r="AZQ7" s="173"/>
      <c r="AZR7" s="173"/>
      <c r="AZS7" s="173"/>
      <c r="AZT7" s="173"/>
      <c r="AZU7" s="173"/>
      <c r="AZV7" s="173"/>
      <c r="AZW7" s="173"/>
      <c r="AZX7" s="173"/>
      <c r="AZY7" s="173"/>
      <c r="AZZ7" s="173"/>
      <c r="BAA7" s="173"/>
      <c r="BAB7" s="173"/>
      <c r="BAC7" s="173"/>
      <c r="BAD7" s="173"/>
      <c r="BAE7" s="173"/>
      <c r="BAF7" s="173"/>
      <c r="BAG7" s="173"/>
      <c r="BAH7" s="173"/>
      <c r="BAI7" s="173"/>
      <c r="BAJ7" s="173"/>
      <c r="BAK7" s="173"/>
      <c r="BAL7" s="173"/>
      <c r="BAM7" s="173"/>
      <c r="BAN7" s="173"/>
      <c r="BAO7" s="173"/>
      <c r="BAP7" s="173"/>
      <c r="BAQ7" s="173"/>
      <c r="BAR7" s="173"/>
      <c r="BAS7" s="173"/>
      <c r="BAT7" s="173"/>
      <c r="BAU7" s="173"/>
      <c r="BAV7" s="173"/>
      <c r="BAW7" s="173"/>
      <c r="BAX7" s="173"/>
      <c r="BAY7" s="173"/>
      <c r="BAZ7" s="173"/>
      <c r="BBA7" s="173"/>
      <c r="BBB7" s="173"/>
      <c r="BBC7" s="173"/>
      <c r="BBD7" s="173"/>
      <c r="BBE7" s="173"/>
      <c r="BBF7" s="173"/>
      <c r="BBG7" s="173"/>
      <c r="BBH7" s="173"/>
      <c r="BBI7" s="173"/>
      <c r="BBJ7" s="173"/>
      <c r="BBK7" s="173"/>
      <c r="BBL7" s="173"/>
      <c r="BBM7" s="173"/>
      <c r="BBN7" s="173"/>
      <c r="BBO7" s="173"/>
      <c r="BBP7" s="173"/>
      <c r="BBQ7" s="173"/>
      <c r="BBR7" s="173"/>
      <c r="BBS7" s="173"/>
      <c r="BBT7" s="173"/>
      <c r="BBU7" s="173"/>
      <c r="BBV7" s="173"/>
      <c r="BBW7" s="173"/>
      <c r="BBX7" s="173"/>
      <c r="BBY7" s="173"/>
      <c r="BBZ7" s="173"/>
      <c r="BCA7" s="173"/>
      <c r="BCB7" s="173"/>
      <c r="BCC7" s="173"/>
      <c r="BCD7" s="173"/>
      <c r="BCE7" s="173"/>
      <c r="BCF7" s="173"/>
      <c r="BCG7" s="173"/>
      <c r="BCH7" s="173"/>
      <c r="BCI7" s="173"/>
      <c r="BCJ7" s="173"/>
      <c r="BCK7" s="173"/>
      <c r="BCL7" s="173"/>
      <c r="BCM7" s="173"/>
      <c r="BCN7" s="173"/>
      <c r="BCO7" s="173"/>
      <c r="BCP7" s="173"/>
      <c r="BCQ7" s="173"/>
      <c r="BCR7" s="173"/>
      <c r="BCS7" s="173"/>
      <c r="BCT7" s="173"/>
      <c r="BCU7" s="173"/>
      <c r="BCV7" s="173"/>
      <c r="BCW7" s="173"/>
      <c r="BCX7" s="173"/>
      <c r="BCY7" s="173"/>
      <c r="BCZ7" s="173"/>
      <c r="BDA7" s="173"/>
      <c r="BDB7" s="173"/>
      <c r="BDC7" s="173"/>
      <c r="BDD7" s="173"/>
      <c r="BDE7" s="173"/>
      <c r="BDF7" s="173"/>
      <c r="BDG7" s="173"/>
      <c r="BDH7" s="173"/>
      <c r="BDI7" s="173"/>
      <c r="BDJ7" s="173"/>
      <c r="BDK7" s="173"/>
      <c r="BDL7" s="173"/>
      <c r="BDM7" s="173"/>
      <c r="BDN7" s="173"/>
      <c r="BDO7" s="173"/>
      <c r="BDP7" s="173"/>
      <c r="BDQ7" s="173"/>
      <c r="BDR7" s="173"/>
      <c r="BDS7" s="173"/>
      <c r="BDT7" s="173"/>
      <c r="BDU7" s="173"/>
      <c r="BDV7" s="173"/>
      <c r="BDW7" s="173"/>
      <c r="BDX7" s="173"/>
      <c r="BDY7" s="173"/>
      <c r="BDZ7" s="173"/>
      <c r="BEA7" s="173"/>
      <c r="BEB7" s="173"/>
      <c r="BEC7" s="173"/>
      <c r="BED7" s="173"/>
      <c r="BEE7" s="173"/>
      <c r="BEF7" s="173"/>
      <c r="BEG7" s="173"/>
      <c r="BEH7" s="173"/>
      <c r="BEI7" s="173"/>
      <c r="BEJ7" s="173"/>
      <c r="BEK7" s="173"/>
      <c r="BEL7" s="173"/>
      <c r="BEM7" s="173"/>
      <c r="BEN7" s="173"/>
      <c r="BEO7" s="173"/>
      <c r="BEP7" s="173"/>
      <c r="BEQ7" s="173"/>
      <c r="BER7" s="173"/>
      <c r="BES7" s="173"/>
      <c r="BET7" s="173"/>
      <c r="BEU7" s="173"/>
      <c r="BEV7" s="173"/>
      <c r="BEW7" s="173"/>
      <c r="BEX7" s="173"/>
      <c r="BEY7" s="173"/>
      <c r="BEZ7" s="173"/>
      <c r="BFA7" s="173"/>
      <c r="BFB7" s="173"/>
      <c r="BFC7" s="173"/>
      <c r="BFD7" s="173"/>
      <c r="BFE7" s="173"/>
      <c r="BFF7" s="173"/>
      <c r="BFG7" s="173"/>
      <c r="BFH7" s="173"/>
      <c r="BFI7" s="173"/>
      <c r="BFJ7" s="173"/>
      <c r="BFK7" s="173"/>
      <c r="BFL7" s="173"/>
      <c r="BFM7" s="173"/>
      <c r="BFN7" s="173"/>
      <c r="BFO7" s="173"/>
      <c r="BFP7" s="173"/>
      <c r="BFQ7" s="173"/>
      <c r="BFR7" s="173"/>
      <c r="BFS7" s="173"/>
      <c r="BFT7" s="173"/>
      <c r="BFU7" s="173"/>
      <c r="BFV7" s="173"/>
      <c r="BFW7" s="173"/>
      <c r="BFX7" s="173"/>
      <c r="BFY7" s="173"/>
      <c r="BFZ7" s="173"/>
      <c r="BGA7" s="173"/>
      <c r="BGB7" s="173"/>
      <c r="BGC7" s="173"/>
      <c r="BGD7" s="173"/>
      <c r="BGE7" s="173"/>
      <c r="BGF7" s="173"/>
      <c r="BGG7" s="173"/>
      <c r="BGH7" s="173"/>
      <c r="BGI7" s="173"/>
      <c r="BGJ7" s="173"/>
      <c r="BGK7" s="173"/>
      <c r="BGL7" s="173"/>
      <c r="BGM7" s="173"/>
      <c r="BGN7" s="173"/>
      <c r="BGO7" s="173"/>
      <c r="BGP7" s="173"/>
      <c r="BGQ7" s="173"/>
      <c r="BGR7" s="173"/>
      <c r="BGS7" s="173"/>
      <c r="BGT7" s="173"/>
      <c r="BGU7" s="173"/>
      <c r="BGV7" s="173"/>
      <c r="BGW7" s="173"/>
      <c r="BGX7" s="173"/>
      <c r="BGY7" s="173"/>
      <c r="BGZ7" s="173"/>
      <c r="BHA7" s="173"/>
      <c r="BHB7" s="173"/>
      <c r="BHC7" s="173"/>
      <c r="BHD7" s="173"/>
      <c r="BHE7" s="173"/>
      <c r="BHF7" s="173"/>
      <c r="BHG7" s="173"/>
      <c r="BHH7" s="173"/>
      <c r="BHI7" s="173"/>
      <c r="BHJ7" s="173"/>
      <c r="BHK7" s="173"/>
      <c r="BHL7" s="173"/>
      <c r="BHM7" s="173"/>
      <c r="BHN7" s="173"/>
      <c r="BHO7" s="173"/>
      <c r="BHP7" s="173"/>
      <c r="BHQ7" s="173"/>
      <c r="BHR7" s="173"/>
      <c r="BHS7" s="173"/>
      <c r="BHT7" s="173"/>
      <c r="BHU7" s="173"/>
      <c r="BHV7" s="173"/>
      <c r="BHW7" s="173"/>
      <c r="BHX7" s="173"/>
      <c r="BHY7" s="173"/>
      <c r="BHZ7" s="173"/>
      <c r="BIA7" s="173"/>
      <c r="BIB7" s="173"/>
      <c r="BIC7" s="173"/>
      <c r="BID7" s="173"/>
      <c r="BIE7" s="173"/>
      <c r="BIF7" s="173"/>
      <c r="BIG7" s="173"/>
      <c r="BIH7" s="173"/>
      <c r="BII7" s="173"/>
      <c r="BIJ7" s="173"/>
      <c r="BIK7" s="173"/>
      <c r="BIL7" s="173"/>
      <c r="BIM7" s="173"/>
      <c r="BIN7" s="173"/>
      <c r="BIO7" s="173"/>
      <c r="BIP7" s="173"/>
      <c r="BIQ7" s="173"/>
      <c r="BIR7" s="173"/>
      <c r="BIS7" s="173"/>
      <c r="BIT7" s="173"/>
      <c r="BIU7" s="173"/>
      <c r="BIV7" s="173"/>
      <c r="BIW7" s="173"/>
      <c r="BIX7" s="173"/>
      <c r="BIY7" s="173"/>
      <c r="BIZ7" s="173"/>
      <c r="BJA7" s="173"/>
      <c r="BJB7" s="173"/>
      <c r="BJC7" s="173"/>
      <c r="BJD7" s="173"/>
      <c r="BJE7" s="173"/>
      <c r="BJF7" s="173"/>
      <c r="BJG7" s="173"/>
      <c r="BJH7" s="173"/>
      <c r="BJI7" s="173"/>
      <c r="BJJ7" s="173"/>
      <c r="BJK7" s="173"/>
      <c r="BJL7" s="173"/>
      <c r="BJM7" s="173"/>
      <c r="BJN7" s="173"/>
      <c r="BJO7" s="173"/>
      <c r="BJP7" s="173"/>
      <c r="BJQ7" s="173"/>
      <c r="BJR7" s="173"/>
      <c r="BJS7" s="173"/>
      <c r="BJT7" s="173"/>
      <c r="BJU7" s="173"/>
      <c r="BJV7" s="173"/>
      <c r="BJW7" s="173"/>
      <c r="BJX7" s="173"/>
      <c r="BJY7" s="173"/>
      <c r="BJZ7" s="173"/>
      <c r="BKA7" s="173"/>
      <c r="BKB7" s="173"/>
      <c r="BKC7" s="173"/>
      <c r="BKD7" s="173"/>
      <c r="BKE7" s="173"/>
      <c r="BKF7" s="173"/>
      <c r="BKG7" s="173"/>
      <c r="BKH7" s="173"/>
      <c r="BKI7" s="173"/>
      <c r="BKJ7" s="173"/>
      <c r="BKK7" s="173"/>
      <c r="BKL7" s="173"/>
      <c r="BKM7" s="173"/>
      <c r="BKN7" s="173"/>
      <c r="BKO7" s="173"/>
      <c r="BKP7" s="173"/>
      <c r="BKQ7" s="173"/>
      <c r="BKR7" s="173"/>
      <c r="BKS7" s="173"/>
      <c r="BKT7" s="173"/>
      <c r="BKU7" s="173"/>
      <c r="BKV7" s="173"/>
      <c r="BKW7" s="173"/>
      <c r="BKX7" s="173"/>
      <c r="BKY7" s="173"/>
      <c r="BKZ7" s="173"/>
      <c r="BLA7" s="173"/>
      <c r="BLB7" s="173"/>
      <c r="BLC7" s="173"/>
      <c r="BLD7" s="173"/>
      <c r="BLE7" s="173"/>
      <c r="BLF7" s="173"/>
      <c r="BLG7" s="173"/>
      <c r="BLH7" s="173"/>
      <c r="BLI7" s="173"/>
      <c r="BLJ7" s="173"/>
      <c r="BLK7" s="173"/>
      <c r="BLL7" s="173"/>
      <c r="BLM7" s="173"/>
      <c r="BLN7" s="173"/>
      <c r="BLO7" s="173"/>
      <c r="BLP7" s="173"/>
      <c r="BLQ7" s="173"/>
      <c r="BLR7" s="173"/>
      <c r="BLS7" s="173"/>
      <c r="BLT7" s="173"/>
      <c r="BLU7" s="173"/>
      <c r="BLV7" s="173"/>
      <c r="BLW7" s="173"/>
      <c r="BLX7" s="173"/>
      <c r="BLY7" s="173"/>
      <c r="BLZ7" s="173"/>
      <c r="BMA7" s="173"/>
      <c r="BMB7" s="173"/>
      <c r="BMC7" s="173"/>
      <c r="BMD7" s="173"/>
      <c r="BME7" s="173"/>
      <c r="BMF7" s="173"/>
      <c r="BMG7" s="173"/>
      <c r="BMH7" s="173"/>
      <c r="BMI7" s="173"/>
      <c r="BMJ7" s="173"/>
      <c r="BMK7" s="173"/>
      <c r="BML7" s="173"/>
      <c r="BMM7" s="173"/>
      <c r="BMN7" s="173"/>
      <c r="BMO7" s="173"/>
      <c r="BMP7" s="173"/>
      <c r="BMQ7" s="173"/>
      <c r="BMR7" s="173"/>
      <c r="BMS7" s="173"/>
      <c r="BMT7" s="173"/>
      <c r="BMU7" s="173"/>
      <c r="BMV7" s="173"/>
      <c r="BMW7" s="173"/>
      <c r="BMX7" s="173"/>
      <c r="BMY7" s="173"/>
      <c r="BMZ7" s="173"/>
      <c r="BNA7" s="173"/>
      <c r="BNB7" s="173"/>
      <c r="BNC7" s="173"/>
      <c r="BND7" s="173"/>
      <c r="BNE7" s="173"/>
      <c r="BNF7" s="173"/>
      <c r="BNG7" s="173"/>
      <c r="BNH7" s="173"/>
      <c r="BNI7" s="173"/>
      <c r="BNJ7" s="173"/>
      <c r="BNK7" s="173"/>
      <c r="BNL7" s="173"/>
      <c r="BNM7" s="173"/>
      <c r="BNN7" s="173"/>
      <c r="BNO7" s="173"/>
      <c r="BNP7" s="173"/>
      <c r="BNQ7" s="173"/>
      <c r="BNR7" s="173"/>
      <c r="BNS7" s="173"/>
      <c r="BNT7" s="173"/>
      <c r="BNU7" s="173"/>
      <c r="BNV7" s="173"/>
      <c r="BNW7" s="173"/>
      <c r="BNX7" s="173"/>
      <c r="BNY7" s="173"/>
      <c r="BNZ7" s="173"/>
      <c r="BOA7" s="173"/>
      <c r="BOB7" s="173"/>
      <c r="BOC7" s="173"/>
      <c r="BOD7" s="173"/>
      <c r="BOE7" s="173"/>
      <c r="BOF7" s="173"/>
      <c r="BOG7" s="173"/>
      <c r="BOH7" s="173"/>
      <c r="BOI7" s="173"/>
      <c r="BOJ7" s="173"/>
      <c r="BOK7" s="173"/>
      <c r="BOL7" s="173"/>
      <c r="BOM7" s="173"/>
      <c r="BON7" s="173"/>
      <c r="BOO7" s="173"/>
      <c r="BOP7" s="173"/>
      <c r="BOQ7" s="173"/>
      <c r="BOR7" s="173"/>
      <c r="BOS7" s="173"/>
      <c r="BOT7" s="173"/>
      <c r="BOU7" s="173"/>
      <c r="BOV7" s="173"/>
      <c r="BOW7" s="173"/>
      <c r="BOX7" s="173"/>
      <c r="BOY7" s="173"/>
      <c r="BOZ7" s="173"/>
      <c r="BPA7" s="173"/>
      <c r="BPB7" s="173"/>
      <c r="BPC7" s="173"/>
      <c r="BPD7" s="173"/>
      <c r="BPE7" s="173"/>
      <c r="BPF7" s="173"/>
      <c r="BPG7" s="173"/>
      <c r="BPH7" s="173"/>
      <c r="BPI7" s="173"/>
      <c r="BPJ7" s="173"/>
      <c r="BPK7" s="173"/>
      <c r="BPL7" s="173"/>
      <c r="BPM7" s="173"/>
      <c r="BPN7" s="173"/>
      <c r="BPO7" s="173"/>
      <c r="BPP7" s="173"/>
      <c r="BPQ7" s="173"/>
      <c r="BPR7" s="173"/>
      <c r="BPS7" s="173"/>
      <c r="BPT7" s="173"/>
      <c r="BPU7" s="173"/>
      <c r="BPV7" s="173"/>
      <c r="BPW7" s="173"/>
      <c r="BPX7" s="173"/>
      <c r="BPY7" s="173"/>
      <c r="BPZ7" s="173"/>
      <c r="BQA7" s="173"/>
      <c r="BQB7" s="173"/>
      <c r="BQC7" s="173"/>
      <c r="BQD7" s="173"/>
      <c r="BQE7" s="173"/>
      <c r="BQF7" s="173"/>
      <c r="BQG7" s="173"/>
      <c r="BQH7" s="173"/>
      <c r="BQI7" s="173"/>
      <c r="BQJ7" s="173"/>
      <c r="BQK7" s="173"/>
      <c r="BQL7" s="173"/>
      <c r="BQM7" s="173"/>
      <c r="BQN7" s="173"/>
      <c r="BQO7" s="173"/>
      <c r="BQP7" s="173"/>
      <c r="BQQ7" s="173"/>
      <c r="BQR7" s="173"/>
      <c r="BQS7" s="173"/>
      <c r="BQT7" s="173"/>
      <c r="BQU7" s="173"/>
      <c r="BQV7" s="173"/>
      <c r="BQW7" s="173"/>
      <c r="BQX7" s="173"/>
      <c r="BQY7" s="173"/>
      <c r="BQZ7" s="173"/>
      <c r="BRA7" s="173"/>
      <c r="BRB7" s="173"/>
      <c r="BRC7" s="173"/>
      <c r="BRD7" s="173"/>
      <c r="BRE7" s="173"/>
      <c r="BRF7" s="173"/>
      <c r="BRG7" s="173"/>
      <c r="BRH7" s="173"/>
      <c r="BRI7" s="173"/>
      <c r="BRJ7" s="173"/>
      <c r="BRK7" s="173"/>
      <c r="BRL7" s="173"/>
      <c r="BRM7" s="173"/>
      <c r="BRN7" s="173"/>
      <c r="BRO7" s="173"/>
      <c r="BRP7" s="173"/>
      <c r="BRQ7" s="173"/>
      <c r="BRR7" s="173"/>
      <c r="BRS7" s="173"/>
      <c r="BRT7" s="173"/>
      <c r="BRU7" s="173"/>
      <c r="BRV7" s="173"/>
      <c r="BRW7" s="173"/>
      <c r="BRX7" s="173"/>
      <c r="BRY7" s="173"/>
      <c r="BRZ7" s="173"/>
      <c r="BSA7" s="173"/>
      <c r="BSB7" s="173"/>
      <c r="BSC7" s="173"/>
      <c r="BSD7" s="173"/>
      <c r="BSE7" s="173"/>
      <c r="BSF7" s="173"/>
      <c r="BSG7" s="173"/>
      <c r="BSH7" s="173"/>
      <c r="BSI7" s="173"/>
      <c r="BSJ7" s="173"/>
      <c r="BSK7" s="173"/>
      <c r="BSL7" s="173"/>
      <c r="BSM7" s="173"/>
      <c r="BSN7" s="173"/>
      <c r="BSO7" s="173"/>
      <c r="BSP7" s="173"/>
      <c r="BSQ7" s="173"/>
      <c r="BSR7" s="173"/>
      <c r="BSS7" s="173"/>
      <c r="BST7" s="173"/>
      <c r="BSU7" s="173"/>
      <c r="BSV7" s="173"/>
      <c r="BSW7" s="173"/>
      <c r="BSX7" s="173"/>
      <c r="BSY7" s="173"/>
      <c r="BSZ7" s="173"/>
      <c r="BTA7" s="173"/>
      <c r="BTB7" s="173"/>
      <c r="BTC7" s="173"/>
      <c r="BTD7" s="173"/>
      <c r="BTE7" s="173"/>
      <c r="BTF7" s="173"/>
      <c r="BTG7" s="173"/>
      <c r="BTH7" s="173"/>
      <c r="BTI7" s="173"/>
      <c r="BTJ7" s="173"/>
      <c r="BTK7" s="173"/>
      <c r="BTL7" s="173"/>
      <c r="BTM7" s="173"/>
      <c r="BTN7" s="173"/>
      <c r="BTO7" s="173"/>
      <c r="BTP7" s="173"/>
      <c r="BTQ7" s="173"/>
      <c r="BTR7" s="173"/>
      <c r="BTS7" s="173"/>
      <c r="BTT7" s="173"/>
      <c r="BTU7" s="173"/>
      <c r="BTV7" s="173"/>
      <c r="BTW7" s="173"/>
      <c r="BTX7" s="173"/>
      <c r="BTY7" s="173"/>
      <c r="BTZ7" s="173"/>
      <c r="BUA7" s="173"/>
      <c r="BUB7" s="173"/>
      <c r="BUC7" s="173"/>
      <c r="BUD7" s="173"/>
      <c r="BUE7" s="173"/>
      <c r="BUF7" s="173"/>
      <c r="BUG7" s="173"/>
      <c r="BUH7" s="173"/>
      <c r="BUI7" s="173"/>
      <c r="BUJ7" s="173"/>
      <c r="BUK7" s="173"/>
      <c r="BUL7" s="173"/>
      <c r="BUM7" s="173"/>
      <c r="BUN7" s="173"/>
      <c r="BUO7" s="173"/>
      <c r="BUP7" s="173"/>
      <c r="BUQ7" s="173"/>
      <c r="BUR7" s="173"/>
      <c r="BUS7" s="173"/>
      <c r="BUT7" s="173"/>
      <c r="BUU7" s="173"/>
      <c r="BUV7" s="173"/>
      <c r="BUW7" s="173"/>
      <c r="BUX7" s="173"/>
      <c r="BUY7" s="173"/>
      <c r="BUZ7" s="173"/>
      <c r="BVA7" s="173"/>
      <c r="BVB7" s="173"/>
      <c r="BVC7" s="173"/>
      <c r="BVD7" s="173"/>
      <c r="BVE7" s="173"/>
      <c r="BVF7" s="173"/>
      <c r="BVG7" s="173"/>
      <c r="BVH7" s="173"/>
      <c r="BVI7" s="173"/>
      <c r="BVJ7" s="173"/>
      <c r="BVK7" s="173"/>
      <c r="BVL7" s="173"/>
      <c r="BVM7" s="173"/>
      <c r="BVN7" s="173"/>
      <c r="BVO7" s="173"/>
      <c r="BVP7" s="173"/>
      <c r="BVQ7" s="173"/>
      <c r="BVR7" s="173"/>
      <c r="BVS7" s="173"/>
      <c r="BVT7" s="173"/>
      <c r="BVU7" s="173"/>
      <c r="BVV7" s="173"/>
      <c r="BVW7" s="173"/>
      <c r="BVX7" s="173"/>
      <c r="BVY7" s="173"/>
      <c r="BVZ7" s="173"/>
      <c r="BWA7" s="173"/>
      <c r="BWB7" s="173"/>
      <c r="BWC7" s="173"/>
      <c r="BWD7" s="173"/>
      <c r="BWE7" s="173"/>
      <c r="BWF7" s="173"/>
      <c r="BWG7" s="173"/>
      <c r="BWH7" s="173"/>
      <c r="BWI7" s="173"/>
      <c r="BWJ7" s="173"/>
      <c r="BWK7" s="173"/>
      <c r="BWL7" s="173"/>
      <c r="BWM7" s="173"/>
      <c r="BWN7" s="173"/>
      <c r="BWO7" s="173"/>
      <c r="BWP7" s="173"/>
      <c r="BWQ7" s="173"/>
      <c r="BWR7" s="173"/>
      <c r="BWS7" s="173"/>
      <c r="BWT7" s="173"/>
      <c r="BWU7" s="173"/>
      <c r="BWV7" s="173"/>
      <c r="BWW7" s="173"/>
      <c r="BWX7" s="173"/>
      <c r="BWY7" s="173"/>
      <c r="BWZ7" s="173"/>
      <c r="BXA7" s="173"/>
      <c r="BXB7" s="173"/>
      <c r="BXC7" s="173"/>
      <c r="BXD7" s="173"/>
      <c r="BXE7" s="173"/>
      <c r="BXF7" s="173"/>
      <c r="BXG7" s="173"/>
      <c r="BXH7" s="173"/>
      <c r="BXI7" s="173"/>
      <c r="BXJ7" s="173"/>
      <c r="BXK7" s="173"/>
      <c r="BXL7" s="173"/>
      <c r="BXM7" s="173"/>
      <c r="BXN7" s="173"/>
      <c r="BXO7" s="173"/>
      <c r="BXP7" s="173"/>
      <c r="BXQ7" s="173"/>
      <c r="BXR7" s="173"/>
      <c r="BXS7" s="173"/>
      <c r="BXT7" s="173"/>
      <c r="BXU7" s="173"/>
      <c r="BXV7" s="173"/>
      <c r="BXW7" s="173"/>
      <c r="BXX7" s="173"/>
      <c r="BXY7" s="173"/>
      <c r="BXZ7" s="173"/>
      <c r="BYA7" s="173"/>
      <c r="BYB7" s="173"/>
      <c r="BYC7" s="173"/>
      <c r="BYD7" s="173"/>
      <c r="BYE7" s="173"/>
      <c r="BYF7" s="173"/>
      <c r="BYG7" s="173"/>
      <c r="BYH7" s="173"/>
      <c r="BYI7" s="173"/>
      <c r="BYJ7" s="173"/>
      <c r="BYK7" s="173"/>
      <c r="BYL7" s="173"/>
      <c r="BYM7" s="173"/>
      <c r="BYN7" s="173"/>
      <c r="BYO7" s="173"/>
      <c r="BYP7" s="173"/>
      <c r="BYQ7" s="173"/>
      <c r="BYR7" s="173"/>
      <c r="BYS7" s="173"/>
      <c r="BYT7" s="173"/>
      <c r="BYU7" s="173"/>
      <c r="BYV7" s="173"/>
      <c r="BYW7" s="173"/>
      <c r="BYX7" s="173"/>
      <c r="BYY7" s="173"/>
      <c r="BYZ7" s="173"/>
      <c r="BZA7" s="173"/>
      <c r="BZB7" s="173"/>
      <c r="BZC7" s="173"/>
      <c r="BZD7" s="173"/>
      <c r="BZE7" s="173"/>
      <c r="BZF7" s="173"/>
      <c r="BZG7" s="173"/>
      <c r="BZH7" s="173"/>
      <c r="BZI7" s="173"/>
      <c r="BZJ7" s="173"/>
      <c r="BZK7" s="173"/>
      <c r="BZL7" s="173"/>
      <c r="BZM7" s="173"/>
      <c r="BZN7" s="173"/>
      <c r="BZO7" s="173"/>
      <c r="BZP7" s="173"/>
      <c r="BZQ7" s="173"/>
      <c r="BZR7" s="173"/>
      <c r="BZS7" s="173"/>
      <c r="BZT7" s="173"/>
      <c r="BZU7" s="173"/>
      <c r="BZV7" s="173"/>
      <c r="BZW7" s="173"/>
      <c r="BZX7" s="173"/>
      <c r="BZY7" s="173"/>
      <c r="BZZ7" s="173"/>
      <c r="CAA7" s="173"/>
      <c r="CAB7" s="173"/>
      <c r="CAC7" s="173"/>
      <c r="CAD7" s="173"/>
      <c r="CAE7" s="173"/>
      <c r="CAF7" s="173"/>
      <c r="CAG7" s="173"/>
      <c r="CAH7" s="173"/>
      <c r="CAI7" s="173"/>
      <c r="CAJ7" s="173"/>
      <c r="CAK7" s="173"/>
      <c r="CAL7" s="173"/>
      <c r="CAM7" s="173"/>
      <c r="CAN7" s="173"/>
      <c r="CAO7" s="173"/>
      <c r="CAP7" s="173"/>
      <c r="CAQ7" s="173"/>
      <c r="CAR7" s="173"/>
      <c r="CAS7" s="173"/>
      <c r="CAT7" s="173"/>
      <c r="CAU7" s="173"/>
      <c r="CAV7" s="173"/>
      <c r="CAW7" s="173"/>
      <c r="CAX7" s="173"/>
      <c r="CAY7" s="173"/>
      <c r="CAZ7" s="173"/>
      <c r="CBA7" s="173"/>
      <c r="CBB7" s="173"/>
      <c r="CBC7" s="173"/>
      <c r="CBD7" s="173"/>
      <c r="CBE7" s="173"/>
      <c r="CBF7" s="173"/>
      <c r="CBG7" s="173"/>
      <c r="CBH7" s="173"/>
      <c r="CBI7" s="173"/>
      <c r="CBJ7" s="173"/>
      <c r="CBK7" s="173"/>
      <c r="CBL7" s="173"/>
      <c r="CBM7" s="173"/>
      <c r="CBN7" s="173"/>
      <c r="CBO7" s="173"/>
      <c r="CBP7" s="173"/>
      <c r="CBQ7" s="173"/>
      <c r="CBR7" s="173"/>
      <c r="CBS7" s="173"/>
      <c r="CBT7" s="173"/>
      <c r="CBU7" s="173"/>
      <c r="CBV7" s="173"/>
      <c r="CBW7" s="173"/>
      <c r="CBX7" s="173"/>
      <c r="CBY7" s="173"/>
      <c r="CBZ7" s="173"/>
      <c r="CCA7" s="173"/>
      <c r="CCB7" s="173"/>
      <c r="CCC7" s="173"/>
      <c r="CCD7" s="173"/>
      <c r="CCE7" s="173"/>
      <c r="CCF7" s="173"/>
      <c r="CCG7" s="173"/>
      <c r="CCH7" s="173"/>
      <c r="CCI7" s="173"/>
      <c r="CCJ7" s="173"/>
      <c r="CCK7" s="173"/>
      <c r="CCL7" s="173"/>
      <c r="CCM7" s="173"/>
      <c r="CCN7" s="173"/>
      <c r="CCO7" s="173"/>
      <c r="CCP7" s="173"/>
      <c r="CCQ7" s="173"/>
      <c r="CCR7" s="173"/>
      <c r="CCS7" s="173"/>
      <c r="CCT7" s="173"/>
      <c r="CCU7" s="173"/>
      <c r="CCV7" s="173"/>
      <c r="CCW7" s="173"/>
      <c r="CCX7" s="173"/>
      <c r="CCY7" s="173"/>
      <c r="CCZ7" s="173"/>
      <c r="CDA7" s="173"/>
      <c r="CDB7" s="173"/>
      <c r="CDC7" s="173"/>
      <c r="CDD7" s="173"/>
      <c r="CDE7" s="173"/>
      <c r="CDF7" s="173"/>
      <c r="CDG7" s="173"/>
      <c r="CDH7" s="173"/>
      <c r="CDI7" s="173"/>
      <c r="CDJ7" s="173"/>
      <c r="CDK7" s="173"/>
      <c r="CDL7" s="173"/>
      <c r="CDM7" s="173"/>
      <c r="CDN7" s="173"/>
      <c r="CDO7" s="173"/>
      <c r="CDP7" s="173"/>
      <c r="CDQ7" s="173"/>
      <c r="CDR7" s="173"/>
      <c r="CDS7" s="173"/>
      <c r="CDT7" s="173"/>
      <c r="CDU7" s="173"/>
      <c r="CDV7" s="173"/>
      <c r="CDW7" s="173"/>
      <c r="CDX7" s="173"/>
      <c r="CDY7" s="173"/>
      <c r="CDZ7" s="173"/>
      <c r="CEA7" s="173"/>
      <c r="CEB7" s="173"/>
      <c r="CEC7" s="173"/>
      <c r="CED7" s="173"/>
      <c r="CEE7" s="173"/>
      <c r="CEF7" s="173"/>
      <c r="CEG7" s="173"/>
      <c r="CEH7" s="173"/>
      <c r="CEI7" s="173"/>
      <c r="CEJ7" s="173"/>
      <c r="CEK7" s="173"/>
      <c r="CEL7" s="173"/>
      <c r="CEM7" s="173"/>
      <c r="CEN7" s="173"/>
      <c r="CEO7" s="173"/>
      <c r="CEP7" s="173"/>
      <c r="CEQ7" s="173"/>
      <c r="CER7" s="173"/>
      <c r="CES7" s="173"/>
      <c r="CET7" s="173"/>
      <c r="CEU7" s="173"/>
      <c r="CEV7" s="173"/>
      <c r="CEW7" s="173"/>
      <c r="CEX7" s="173"/>
      <c r="CEY7" s="173"/>
      <c r="CEZ7" s="173"/>
      <c r="CFA7" s="173"/>
      <c r="CFB7" s="173"/>
      <c r="CFC7" s="173"/>
      <c r="CFD7" s="173"/>
      <c r="CFE7" s="173"/>
      <c r="CFF7" s="173"/>
      <c r="CFG7" s="173"/>
      <c r="CFH7" s="173"/>
      <c r="CFI7" s="173"/>
      <c r="CFJ7" s="173"/>
      <c r="CFK7" s="173"/>
      <c r="CFL7" s="173"/>
      <c r="CFM7" s="173"/>
      <c r="CFN7" s="173"/>
      <c r="CFO7" s="173"/>
      <c r="CFP7" s="173"/>
      <c r="CFQ7" s="173"/>
      <c r="CFR7" s="173"/>
      <c r="CFS7" s="173"/>
      <c r="CFT7" s="173"/>
      <c r="CFU7" s="173"/>
      <c r="CFV7" s="173"/>
      <c r="CFW7" s="173"/>
      <c r="CFX7" s="173"/>
      <c r="CFY7" s="173"/>
      <c r="CFZ7" s="173"/>
      <c r="CGA7" s="173"/>
      <c r="CGB7" s="173"/>
      <c r="CGC7" s="173"/>
      <c r="CGD7" s="173"/>
      <c r="CGE7" s="173"/>
      <c r="CGF7" s="173"/>
      <c r="CGG7" s="173"/>
      <c r="CGH7" s="173"/>
      <c r="CGI7" s="173"/>
      <c r="CGJ7" s="173"/>
      <c r="CGK7" s="173"/>
      <c r="CGL7" s="173"/>
      <c r="CGM7" s="173"/>
      <c r="CGN7" s="173"/>
      <c r="CGO7" s="173"/>
      <c r="CGP7" s="173"/>
      <c r="CGQ7" s="173"/>
      <c r="CGR7" s="173"/>
      <c r="CGS7" s="173"/>
      <c r="CGT7" s="173"/>
      <c r="CGU7" s="173"/>
      <c r="CGV7" s="173"/>
      <c r="CGW7" s="173"/>
      <c r="CGX7" s="173"/>
      <c r="CGY7" s="173"/>
      <c r="CGZ7" s="173"/>
      <c r="CHA7" s="173"/>
      <c r="CHB7" s="173"/>
      <c r="CHC7" s="173"/>
      <c r="CHD7" s="173"/>
      <c r="CHE7" s="173"/>
      <c r="CHF7" s="173"/>
      <c r="CHG7" s="173"/>
      <c r="CHH7" s="173"/>
      <c r="CHI7" s="173"/>
      <c r="CHJ7" s="173"/>
      <c r="CHK7" s="173"/>
      <c r="CHL7" s="173"/>
      <c r="CHM7" s="173"/>
      <c r="CHN7" s="173"/>
      <c r="CHO7" s="173"/>
      <c r="CHP7" s="173"/>
      <c r="CHQ7" s="173"/>
      <c r="CHR7" s="173"/>
      <c r="CHS7" s="173"/>
      <c r="CHT7" s="173"/>
      <c r="CHU7" s="173"/>
      <c r="CHV7" s="173"/>
      <c r="CHW7" s="173"/>
      <c r="CHX7" s="173"/>
      <c r="CHY7" s="173"/>
      <c r="CHZ7" s="173"/>
      <c r="CIA7" s="173"/>
      <c r="CIB7" s="173"/>
      <c r="CIC7" s="173"/>
      <c r="CID7" s="173"/>
      <c r="CIE7" s="173"/>
      <c r="CIF7" s="173"/>
      <c r="CIG7" s="173"/>
      <c r="CIH7" s="173"/>
      <c r="CII7" s="173"/>
      <c r="CIJ7" s="173"/>
      <c r="CIK7" s="173"/>
      <c r="CIL7" s="173"/>
      <c r="CIM7" s="173"/>
      <c r="CIN7" s="173"/>
      <c r="CIO7" s="173"/>
      <c r="CIP7" s="173"/>
      <c r="CIQ7" s="173"/>
      <c r="CIR7" s="173"/>
      <c r="CIS7" s="173"/>
      <c r="CIT7" s="173"/>
      <c r="CIU7" s="173"/>
      <c r="CIV7" s="173"/>
      <c r="CIW7" s="173"/>
      <c r="CIX7" s="173"/>
      <c r="CIY7" s="173"/>
      <c r="CIZ7" s="173"/>
      <c r="CJA7" s="173"/>
      <c r="CJB7" s="173"/>
      <c r="CJC7" s="173"/>
      <c r="CJD7" s="173"/>
      <c r="CJE7" s="173"/>
      <c r="CJF7" s="173"/>
      <c r="CJG7" s="173"/>
      <c r="CJH7" s="173"/>
      <c r="CJI7" s="173"/>
      <c r="CJJ7" s="173"/>
      <c r="CJK7" s="173"/>
      <c r="CJL7" s="173"/>
      <c r="CJM7" s="173"/>
      <c r="CJN7" s="173"/>
      <c r="CJO7" s="173"/>
      <c r="CJP7" s="173"/>
      <c r="CJQ7" s="173"/>
      <c r="CJR7" s="173"/>
      <c r="CJS7" s="173"/>
      <c r="CJT7" s="173"/>
      <c r="CJU7" s="173"/>
      <c r="CJV7" s="173"/>
      <c r="CJW7" s="173"/>
      <c r="CJX7" s="173"/>
      <c r="CJY7" s="173"/>
      <c r="CJZ7" s="173"/>
      <c r="CKA7" s="173"/>
      <c r="CKB7" s="173"/>
      <c r="CKC7" s="173"/>
      <c r="CKD7" s="173"/>
      <c r="CKE7" s="173"/>
      <c r="CKF7" s="173"/>
      <c r="CKG7" s="173"/>
      <c r="CKH7" s="173"/>
      <c r="CKI7" s="173"/>
      <c r="CKJ7" s="173"/>
      <c r="CKK7" s="173"/>
      <c r="CKL7" s="173"/>
      <c r="CKM7" s="173"/>
      <c r="CKN7" s="173"/>
      <c r="CKO7" s="173"/>
      <c r="CKP7" s="173"/>
      <c r="CKQ7" s="173"/>
      <c r="CKR7" s="173"/>
      <c r="CKS7" s="173"/>
      <c r="CKT7" s="173"/>
      <c r="CKU7" s="173"/>
      <c r="CKV7" s="173"/>
      <c r="CKW7" s="173"/>
      <c r="CKX7" s="173"/>
      <c r="CKY7" s="173"/>
      <c r="CKZ7" s="173"/>
      <c r="CLA7" s="173"/>
      <c r="CLB7" s="173"/>
      <c r="CLC7" s="173"/>
      <c r="CLD7" s="173"/>
      <c r="CLE7" s="173"/>
      <c r="CLF7" s="173"/>
      <c r="CLG7" s="173"/>
      <c r="CLH7" s="173"/>
      <c r="CLI7" s="173"/>
      <c r="CLJ7" s="173"/>
      <c r="CLK7" s="173"/>
      <c r="CLL7" s="173"/>
      <c r="CLM7" s="173"/>
      <c r="CLN7" s="173"/>
      <c r="CLO7" s="173"/>
      <c r="CLP7" s="173"/>
      <c r="CLQ7" s="173"/>
      <c r="CLR7" s="173"/>
      <c r="CLS7" s="173"/>
      <c r="CLT7" s="173"/>
      <c r="CLU7" s="173"/>
      <c r="CLV7" s="173"/>
      <c r="CLW7" s="173"/>
      <c r="CLX7" s="173"/>
      <c r="CLY7" s="173"/>
      <c r="CLZ7" s="173"/>
      <c r="CMA7" s="173"/>
      <c r="CMB7" s="173"/>
      <c r="CMC7" s="173"/>
      <c r="CMD7" s="173"/>
      <c r="CME7" s="173"/>
      <c r="CMF7" s="173"/>
      <c r="CMG7" s="173"/>
      <c r="CMH7" s="173"/>
      <c r="CMI7" s="173"/>
      <c r="CMJ7" s="173"/>
      <c r="CMK7" s="173"/>
      <c r="CML7" s="173"/>
      <c r="CMM7" s="173"/>
      <c r="CMN7" s="173"/>
      <c r="CMO7" s="173"/>
      <c r="CMP7" s="173"/>
      <c r="CMQ7" s="173"/>
      <c r="CMR7" s="173"/>
      <c r="CMS7" s="173"/>
      <c r="CMT7" s="173"/>
      <c r="CMU7" s="173"/>
      <c r="CMV7" s="173"/>
      <c r="CMW7" s="173"/>
      <c r="CMX7" s="173"/>
      <c r="CMY7" s="173"/>
      <c r="CMZ7" s="173"/>
      <c r="CNA7" s="173"/>
      <c r="CNB7" s="173"/>
      <c r="CNC7" s="173"/>
      <c r="CND7" s="173"/>
      <c r="CNE7" s="173"/>
      <c r="CNF7" s="173"/>
      <c r="CNG7" s="173"/>
      <c r="CNH7" s="173"/>
      <c r="CNI7" s="173"/>
      <c r="CNJ7" s="173"/>
      <c r="CNK7" s="173"/>
      <c r="CNL7" s="173"/>
      <c r="CNM7" s="173"/>
      <c r="CNN7" s="173"/>
      <c r="CNO7" s="173"/>
      <c r="CNP7" s="173"/>
      <c r="CNQ7" s="173"/>
      <c r="CNR7" s="173"/>
      <c r="CNS7" s="173"/>
      <c r="CNT7" s="173"/>
      <c r="CNU7" s="173"/>
      <c r="CNV7" s="173"/>
      <c r="CNW7" s="173"/>
      <c r="CNX7" s="173"/>
      <c r="CNY7" s="173"/>
      <c r="CNZ7" s="173"/>
      <c r="COA7" s="173"/>
      <c r="COB7" s="173"/>
      <c r="COC7" s="173"/>
      <c r="COD7" s="173"/>
      <c r="COE7" s="173"/>
      <c r="COF7" s="173"/>
      <c r="COG7" s="173"/>
      <c r="COH7" s="173"/>
      <c r="COI7" s="173"/>
      <c r="COJ7" s="173"/>
      <c r="COK7" s="173"/>
      <c r="COL7" s="173"/>
      <c r="COM7" s="173"/>
      <c r="CON7" s="173"/>
      <c r="COO7" s="173"/>
      <c r="COP7" s="173"/>
      <c r="COQ7" s="173"/>
      <c r="COR7" s="173"/>
      <c r="COS7" s="173"/>
      <c r="COT7" s="173"/>
      <c r="COU7" s="173"/>
      <c r="COV7" s="173"/>
      <c r="COW7" s="173"/>
      <c r="COX7" s="173"/>
      <c r="COY7" s="173"/>
      <c r="COZ7" s="173"/>
      <c r="CPA7" s="173"/>
      <c r="CPB7" s="173"/>
      <c r="CPC7" s="173"/>
      <c r="CPD7" s="173"/>
      <c r="CPE7" s="173"/>
      <c r="CPF7" s="173"/>
      <c r="CPG7" s="173"/>
      <c r="CPH7" s="173"/>
      <c r="CPI7" s="173"/>
      <c r="CPJ7" s="173"/>
      <c r="CPK7" s="173"/>
      <c r="CPL7" s="173"/>
      <c r="CPM7" s="173"/>
      <c r="CPN7" s="173"/>
      <c r="CPO7" s="173"/>
      <c r="CPP7" s="173"/>
      <c r="CPQ7" s="173"/>
      <c r="CPR7" s="173"/>
      <c r="CPS7" s="173"/>
      <c r="CPT7" s="173"/>
      <c r="CPU7" s="173"/>
      <c r="CPV7" s="173"/>
      <c r="CPW7" s="173"/>
      <c r="CPX7" s="173"/>
      <c r="CPY7" s="173"/>
      <c r="CPZ7" s="173"/>
      <c r="CQA7" s="173"/>
      <c r="CQB7" s="173"/>
      <c r="CQC7" s="173"/>
      <c r="CQD7" s="173"/>
      <c r="CQE7" s="173"/>
      <c r="CQF7" s="173"/>
      <c r="CQG7" s="173"/>
      <c r="CQH7" s="173"/>
      <c r="CQI7" s="173"/>
      <c r="CQJ7" s="173"/>
      <c r="CQK7" s="173"/>
      <c r="CQL7" s="173"/>
      <c r="CQM7" s="173"/>
      <c r="CQN7" s="173"/>
      <c r="CQO7" s="173"/>
      <c r="CQP7" s="173"/>
      <c r="CQQ7" s="173"/>
      <c r="CQR7" s="173"/>
      <c r="CQS7" s="173"/>
      <c r="CQT7" s="173"/>
      <c r="CQU7" s="173"/>
      <c r="CQV7" s="173"/>
      <c r="CQW7" s="173"/>
      <c r="CQX7" s="173"/>
      <c r="CQY7" s="173"/>
      <c r="CQZ7" s="173"/>
      <c r="CRA7" s="173"/>
      <c r="CRB7" s="173"/>
      <c r="CRC7" s="173"/>
      <c r="CRD7" s="173"/>
      <c r="CRE7" s="173"/>
      <c r="CRF7" s="173"/>
      <c r="CRG7" s="173"/>
      <c r="CRH7" s="173"/>
      <c r="CRI7" s="173"/>
      <c r="CRJ7" s="173"/>
      <c r="CRK7" s="173"/>
      <c r="CRL7" s="173"/>
      <c r="CRM7" s="173"/>
      <c r="CRN7" s="173"/>
      <c r="CRO7" s="173"/>
      <c r="CRP7" s="173"/>
      <c r="CRQ7" s="173"/>
      <c r="CRR7" s="173"/>
      <c r="CRS7" s="173"/>
      <c r="CRT7" s="173"/>
      <c r="CRU7" s="173"/>
      <c r="CRV7" s="173"/>
      <c r="CRW7" s="173"/>
      <c r="CRX7" s="173"/>
      <c r="CRY7" s="173"/>
      <c r="CRZ7" s="173"/>
      <c r="CSA7" s="173"/>
      <c r="CSB7" s="173"/>
      <c r="CSC7" s="173"/>
      <c r="CSD7" s="173"/>
      <c r="CSE7" s="173"/>
      <c r="CSF7" s="173"/>
      <c r="CSG7" s="173"/>
      <c r="CSH7" s="173"/>
      <c r="CSI7" s="173"/>
      <c r="CSJ7" s="173"/>
      <c r="CSK7" s="173"/>
      <c r="CSL7" s="173"/>
      <c r="CSM7" s="173"/>
      <c r="CSN7" s="173"/>
      <c r="CSO7" s="173"/>
      <c r="CSP7" s="173"/>
      <c r="CSQ7" s="173"/>
      <c r="CSR7" s="173"/>
      <c r="CSS7" s="173"/>
      <c r="CST7" s="173"/>
      <c r="CSU7" s="173"/>
      <c r="CSV7" s="173"/>
      <c r="CSW7" s="173"/>
      <c r="CSX7" s="173"/>
      <c r="CSY7" s="173"/>
      <c r="CSZ7" s="173"/>
      <c r="CTA7" s="173"/>
      <c r="CTB7" s="173"/>
      <c r="CTC7" s="173"/>
      <c r="CTD7" s="173"/>
      <c r="CTE7" s="173"/>
      <c r="CTF7" s="173"/>
      <c r="CTG7" s="173"/>
      <c r="CTH7" s="173"/>
      <c r="CTI7" s="173"/>
      <c r="CTJ7" s="173"/>
      <c r="CTK7" s="173"/>
      <c r="CTL7" s="173"/>
      <c r="CTM7" s="173"/>
      <c r="CTN7" s="173"/>
      <c r="CTO7" s="173"/>
      <c r="CTP7" s="173"/>
      <c r="CTQ7" s="173"/>
      <c r="CTR7" s="173"/>
      <c r="CTS7" s="173"/>
      <c r="CTT7" s="173"/>
      <c r="CTU7" s="173"/>
      <c r="CTV7" s="173"/>
      <c r="CTW7" s="173"/>
      <c r="CTX7" s="173"/>
      <c r="CTY7" s="173"/>
      <c r="CTZ7" s="173"/>
      <c r="CUA7" s="173"/>
      <c r="CUB7" s="173"/>
      <c r="CUC7" s="173"/>
      <c r="CUD7" s="173"/>
      <c r="CUE7" s="173"/>
      <c r="CUF7" s="173"/>
      <c r="CUG7" s="173"/>
      <c r="CUH7" s="173"/>
      <c r="CUI7" s="173"/>
      <c r="CUJ7" s="173"/>
      <c r="CUK7" s="173"/>
      <c r="CUL7" s="173"/>
      <c r="CUM7" s="173"/>
      <c r="CUN7" s="173"/>
      <c r="CUO7" s="173"/>
      <c r="CUP7" s="173"/>
      <c r="CUQ7" s="173"/>
      <c r="CUR7" s="173"/>
      <c r="CUS7" s="173"/>
      <c r="CUT7" s="173"/>
      <c r="CUU7" s="173"/>
      <c r="CUV7" s="173"/>
      <c r="CUW7" s="173"/>
      <c r="CUX7" s="173"/>
      <c r="CUY7" s="173"/>
      <c r="CUZ7" s="173"/>
      <c r="CVA7" s="173"/>
      <c r="CVB7" s="173"/>
      <c r="CVC7" s="173"/>
      <c r="CVD7" s="173"/>
      <c r="CVE7" s="173"/>
      <c r="CVF7" s="173"/>
      <c r="CVG7" s="173"/>
      <c r="CVH7" s="173"/>
      <c r="CVI7" s="173"/>
      <c r="CVJ7" s="173"/>
      <c r="CVK7" s="173"/>
      <c r="CVL7" s="173"/>
      <c r="CVM7" s="173"/>
      <c r="CVN7" s="173"/>
      <c r="CVO7" s="173"/>
      <c r="CVP7" s="173"/>
      <c r="CVQ7" s="173"/>
      <c r="CVR7" s="173"/>
      <c r="CVS7" s="173"/>
      <c r="CVT7" s="173"/>
      <c r="CVU7" s="173"/>
      <c r="CVV7" s="173"/>
      <c r="CVW7" s="173"/>
      <c r="CVX7" s="173"/>
      <c r="CVY7" s="173"/>
      <c r="CVZ7" s="173"/>
      <c r="CWA7" s="173"/>
      <c r="CWB7" s="173"/>
      <c r="CWC7" s="173"/>
      <c r="CWD7" s="173"/>
      <c r="CWE7" s="173"/>
      <c r="CWF7" s="173"/>
      <c r="CWG7" s="173"/>
      <c r="CWH7" s="173"/>
      <c r="CWI7" s="173"/>
      <c r="CWJ7" s="173"/>
      <c r="CWK7" s="173"/>
      <c r="CWL7" s="173"/>
      <c r="CWM7" s="173"/>
      <c r="CWN7" s="173"/>
      <c r="CWO7" s="173"/>
      <c r="CWP7" s="173"/>
      <c r="CWQ7" s="173"/>
      <c r="CWR7" s="173"/>
      <c r="CWS7" s="173"/>
      <c r="CWT7" s="173"/>
      <c r="CWU7" s="173"/>
      <c r="CWV7" s="173"/>
      <c r="CWW7" s="173"/>
      <c r="CWX7" s="173"/>
      <c r="CWY7" s="173"/>
      <c r="CWZ7" s="173"/>
      <c r="CXA7" s="173"/>
      <c r="CXB7" s="173"/>
      <c r="CXC7" s="173"/>
      <c r="CXD7" s="173"/>
      <c r="CXE7" s="173"/>
      <c r="CXF7" s="173"/>
      <c r="CXG7" s="173"/>
      <c r="CXH7" s="173"/>
      <c r="CXI7" s="173"/>
      <c r="CXJ7" s="173"/>
      <c r="CXK7" s="173"/>
      <c r="CXL7" s="173"/>
      <c r="CXM7" s="173"/>
      <c r="CXN7" s="173"/>
      <c r="CXO7" s="173"/>
      <c r="CXP7" s="173"/>
      <c r="CXQ7" s="173"/>
      <c r="CXR7" s="173"/>
      <c r="CXS7" s="173"/>
      <c r="CXT7" s="173"/>
      <c r="CXU7" s="173"/>
      <c r="CXV7" s="173"/>
      <c r="CXW7" s="173"/>
      <c r="CXX7" s="173"/>
      <c r="CXY7" s="173"/>
      <c r="CXZ7" s="173"/>
      <c r="CYA7" s="173"/>
      <c r="CYB7" s="173"/>
      <c r="CYC7" s="173"/>
      <c r="CYD7" s="173"/>
      <c r="CYE7" s="173"/>
      <c r="CYF7" s="173"/>
      <c r="CYG7" s="173"/>
      <c r="CYH7" s="173"/>
      <c r="CYI7" s="173"/>
      <c r="CYJ7" s="173"/>
      <c r="CYK7" s="173"/>
      <c r="CYL7" s="173"/>
      <c r="CYM7" s="173"/>
      <c r="CYN7" s="173"/>
      <c r="CYO7" s="173"/>
      <c r="CYP7" s="173"/>
      <c r="CYQ7" s="173"/>
      <c r="CYR7" s="173"/>
      <c r="CYS7" s="173"/>
      <c r="CYT7" s="173"/>
      <c r="CYU7" s="173"/>
      <c r="CYV7" s="173"/>
      <c r="CYW7" s="173"/>
      <c r="CYX7" s="173"/>
      <c r="CYY7" s="173"/>
      <c r="CYZ7" s="173"/>
      <c r="CZA7" s="173"/>
      <c r="CZB7" s="173"/>
      <c r="CZC7" s="173"/>
      <c r="CZD7" s="173"/>
      <c r="CZE7" s="173"/>
      <c r="CZF7" s="173"/>
      <c r="CZG7" s="173"/>
      <c r="CZH7" s="173"/>
      <c r="CZI7" s="173"/>
      <c r="CZJ7" s="173"/>
      <c r="CZK7" s="173"/>
      <c r="CZL7" s="173"/>
      <c r="CZM7" s="173"/>
      <c r="CZN7" s="173"/>
      <c r="CZO7" s="173"/>
      <c r="CZP7" s="173"/>
      <c r="CZQ7" s="173"/>
      <c r="CZR7" s="173"/>
      <c r="CZS7" s="173"/>
      <c r="CZT7" s="173"/>
      <c r="CZU7" s="173"/>
      <c r="CZV7" s="173"/>
      <c r="CZW7" s="173"/>
      <c r="CZX7" s="173"/>
      <c r="CZY7" s="173"/>
      <c r="CZZ7" s="173"/>
      <c r="DAA7" s="173"/>
      <c r="DAB7" s="173"/>
      <c r="DAC7" s="173"/>
      <c r="DAD7" s="173"/>
      <c r="DAE7" s="173"/>
      <c r="DAF7" s="173"/>
      <c r="DAG7" s="173"/>
      <c r="DAH7" s="173"/>
      <c r="DAI7" s="173"/>
      <c r="DAJ7" s="173"/>
      <c r="DAK7" s="173"/>
      <c r="DAL7" s="173"/>
      <c r="DAM7" s="173"/>
      <c r="DAN7" s="173"/>
      <c r="DAO7" s="173"/>
      <c r="DAP7" s="173"/>
      <c r="DAQ7" s="173"/>
      <c r="DAR7" s="173"/>
      <c r="DAS7" s="173"/>
      <c r="DAT7" s="173"/>
      <c r="DAU7" s="173"/>
      <c r="DAV7" s="173"/>
      <c r="DAW7" s="173"/>
      <c r="DAX7" s="173"/>
      <c r="DAY7" s="173"/>
      <c r="DAZ7" s="173"/>
      <c r="DBA7" s="173"/>
      <c r="DBB7" s="173"/>
      <c r="DBC7" s="173"/>
      <c r="DBD7" s="173"/>
      <c r="DBE7" s="173"/>
      <c r="DBF7" s="173"/>
      <c r="DBG7" s="173"/>
      <c r="DBH7" s="173"/>
      <c r="DBI7" s="173"/>
      <c r="DBJ7" s="173"/>
      <c r="DBK7" s="173"/>
      <c r="DBL7" s="173"/>
      <c r="DBM7" s="173"/>
      <c r="DBN7" s="173"/>
      <c r="DBO7" s="173"/>
      <c r="DBP7" s="173"/>
      <c r="DBQ7" s="173"/>
      <c r="DBR7" s="173"/>
      <c r="DBS7" s="173"/>
      <c r="DBT7" s="173"/>
      <c r="DBU7" s="173"/>
      <c r="DBV7" s="173"/>
      <c r="DBW7" s="173"/>
      <c r="DBX7" s="173"/>
      <c r="DBY7" s="173"/>
      <c r="DBZ7" s="173"/>
      <c r="DCA7" s="173"/>
      <c r="DCB7" s="173"/>
      <c r="DCC7" s="173"/>
      <c r="DCD7" s="173"/>
      <c r="DCE7" s="173"/>
      <c r="DCF7" s="173"/>
      <c r="DCG7" s="173"/>
      <c r="DCH7" s="173"/>
      <c r="DCI7" s="173"/>
      <c r="DCJ7" s="173"/>
      <c r="DCK7" s="173"/>
      <c r="DCL7" s="173"/>
      <c r="DCM7" s="173"/>
      <c r="DCN7" s="173"/>
      <c r="DCO7" s="173"/>
      <c r="DCP7" s="173"/>
    </row>
    <row r="8" spans="1:2798" s="181" customFormat="1" ht="25.5" customHeight="1" thickBot="1" x14ac:dyDescent="0.25">
      <c r="A8" s="174"/>
      <c r="B8" s="175"/>
      <c r="C8" s="175"/>
      <c r="D8" s="227" t="s">
        <v>225</v>
      </c>
      <c r="E8" s="228"/>
      <c r="F8" s="183">
        <f>'ALTERNATE #1'!P28</f>
        <v>207703.37364635587</v>
      </c>
      <c r="G8" s="150"/>
      <c r="H8" s="150"/>
      <c r="I8" s="151"/>
      <c r="J8" s="179"/>
      <c r="K8" s="180"/>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173"/>
      <c r="CI8" s="173"/>
      <c r="CJ8" s="173"/>
      <c r="CK8" s="173"/>
      <c r="CL8" s="173"/>
      <c r="CM8" s="173"/>
      <c r="CN8" s="173"/>
      <c r="CO8" s="173"/>
      <c r="CP8" s="173"/>
      <c r="CQ8" s="173"/>
      <c r="CR8" s="173"/>
      <c r="CS8" s="173"/>
      <c r="CT8" s="173"/>
      <c r="CU8" s="173"/>
      <c r="CV8" s="173"/>
      <c r="CW8" s="173"/>
      <c r="CX8" s="173"/>
      <c r="CY8" s="173"/>
      <c r="CZ8" s="173"/>
      <c r="DA8" s="173"/>
      <c r="DB8" s="173"/>
      <c r="DC8" s="173"/>
      <c r="DD8" s="173"/>
      <c r="DE8" s="173"/>
      <c r="DF8" s="173"/>
      <c r="DG8" s="173"/>
      <c r="DH8" s="173"/>
      <c r="DI8" s="173"/>
      <c r="DJ8" s="173"/>
      <c r="DK8" s="173"/>
      <c r="DL8" s="173"/>
      <c r="DM8" s="173"/>
      <c r="DN8" s="173"/>
      <c r="DO8" s="173"/>
      <c r="DP8" s="173"/>
      <c r="DQ8" s="173"/>
      <c r="DR8" s="173"/>
      <c r="DS8" s="173"/>
      <c r="DT8" s="173"/>
      <c r="DU8" s="173"/>
      <c r="DV8" s="173"/>
      <c r="DW8" s="173"/>
      <c r="DX8" s="173"/>
      <c r="DY8" s="173"/>
      <c r="DZ8" s="173"/>
      <c r="EA8" s="173"/>
      <c r="EB8" s="173"/>
      <c r="EC8" s="173"/>
      <c r="ED8" s="173"/>
      <c r="EE8" s="173"/>
      <c r="EF8" s="173"/>
      <c r="EG8" s="173"/>
      <c r="EH8" s="173"/>
      <c r="EI8" s="173"/>
      <c r="EJ8" s="173"/>
      <c r="EK8" s="173"/>
      <c r="EL8" s="173"/>
      <c r="EM8" s="173"/>
      <c r="EN8" s="173"/>
      <c r="EO8" s="173"/>
      <c r="EP8" s="173"/>
      <c r="EQ8" s="173"/>
      <c r="ER8" s="173"/>
      <c r="ES8" s="173"/>
      <c r="ET8" s="173"/>
      <c r="EU8" s="173"/>
      <c r="EV8" s="173"/>
      <c r="EW8" s="173"/>
      <c r="EX8" s="173"/>
      <c r="EY8" s="173"/>
      <c r="EZ8" s="173"/>
      <c r="FA8" s="173"/>
      <c r="FB8" s="173"/>
      <c r="FC8" s="173"/>
      <c r="FD8" s="173"/>
      <c r="FE8" s="173"/>
      <c r="FF8" s="173"/>
      <c r="FG8" s="173"/>
      <c r="FH8" s="173"/>
      <c r="FI8" s="173"/>
      <c r="FJ8" s="173"/>
      <c r="FK8" s="173"/>
      <c r="FL8" s="173"/>
      <c r="FM8" s="173"/>
      <c r="FN8" s="173"/>
      <c r="FO8" s="173"/>
      <c r="FP8" s="173"/>
      <c r="FQ8" s="173"/>
      <c r="FR8" s="173"/>
      <c r="FS8" s="173"/>
      <c r="FT8" s="173"/>
      <c r="FU8" s="173"/>
      <c r="FV8" s="173"/>
      <c r="FW8" s="173"/>
      <c r="FX8" s="173"/>
      <c r="FY8" s="173"/>
      <c r="FZ8" s="173"/>
      <c r="GA8" s="173"/>
      <c r="GB8" s="173"/>
      <c r="GC8" s="173"/>
      <c r="GD8" s="173"/>
      <c r="GE8" s="173"/>
      <c r="GF8" s="173"/>
      <c r="GG8" s="173"/>
      <c r="GH8" s="173"/>
      <c r="GI8" s="173"/>
      <c r="GJ8" s="173"/>
      <c r="GK8" s="173"/>
      <c r="GL8" s="173"/>
      <c r="GM8" s="173"/>
      <c r="GN8" s="173"/>
      <c r="GO8" s="173"/>
      <c r="GP8" s="173"/>
      <c r="GQ8" s="173"/>
      <c r="GR8" s="173"/>
      <c r="GS8" s="173"/>
      <c r="GT8" s="173"/>
      <c r="GU8" s="173"/>
      <c r="GV8" s="173"/>
      <c r="GW8" s="173"/>
      <c r="GX8" s="173"/>
      <c r="GY8" s="173"/>
      <c r="GZ8" s="173"/>
      <c r="HA8" s="173"/>
      <c r="HB8" s="173"/>
      <c r="HC8" s="173"/>
      <c r="HD8" s="173"/>
      <c r="HE8" s="173"/>
      <c r="HF8" s="173"/>
      <c r="HG8" s="173"/>
      <c r="HH8" s="173"/>
      <c r="HI8" s="173"/>
      <c r="HJ8" s="173"/>
      <c r="HK8" s="173"/>
      <c r="HL8" s="173"/>
      <c r="HM8" s="173"/>
      <c r="HN8" s="173"/>
      <c r="HO8" s="173"/>
      <c r="HP8" s="173"/>
      <c r="HQ8" s="173"/>
      <c r="HR8" s="173"/>
      <c r="HS8" s="173"/>
      <c r="HT8" s="173"/>
      <c r="HU8" s="173"/>
      <c r="HV8" s="173"/>
      <c r="HW8" s="173"/>
      <c r="HX8" s="173"/>
      <c r="HY8" s="173"/>
      <c r="HZ8" s="173"/>
      <c r="IA8" s="173"/>
      <c r="IB8" s="173"/>
      <c r="IC8" s="173"/>
      <c r="ID8" s="173"/>
      <c r="IE8" s="173"/>
      <c r="IF8" s="173"/>
      <c r="IG8" s="173"/>
      <c r="IH8" s="173"/>
      <c r="II8" s="173"/>
      <c r="IJ8" s="173"/>
      <c r="IK8" s="173"/>
      <c r="IL8" s="173"/>
      <c r="IM8" s="173"/>
      <c r="IN8" s="173"/>
      <c r="IO8" s="173"/>
      <c r="IP8" s="173"/>
      <c r="IQ8" s="173"/>
      <c r="IR8" s="173"/>
      <c r="IS8" s="173"/>
      <c r="IT8" s="173"/>
      <c r="IU8" s="173"/>
      <c r="IV8" s="173"/>
      <c r="IW8" s="173"/>
      <c r="IX8" s="173"/>
      <c r="IY8" s="173"/>
      <c r="IZ8" s="173"/>
      <c r="JA8" s="173"/>
      <c r="JB8" s="173"/>
      <c r="JC8" s="173"/>
      <c r="JD8" s="173"/>
      <c r="JE8" s="173"/>
      <c r="JF8" s="173"/>
      <c r="JG8" s="173"/>
      <c r="JH8" s="173"/>
      <c r="JI8" s="173"/>
      <c r="JJ8" s="173"/>
      <c r="JK8" s="173"/>
      <c r="JL8" s="173"/>
      <c r="JM8" s="173"/>
      <c r="JN8" s="173"/>
      <c r="JO8" s="173"/>
      <c r="JP8" s="173"/>
      <c r="JQ8" s="173"/>
      <c r="JR8" s="173"/>
      <c r="JS8" s="173"/>
      <c r="JT8" s="173"/>
      <c r="JU8" s="173"/>
      <c r="JV8" s="173"/>
      <c r="JW8" s="173"/>
      <c r="JX8" s="173"/>
      <c r="JY8" s="173"/>
      <c r="JZ8" s="173"/>
      <c r="KA8" s="173"/>
      <c r="KB8" s="173"/>
      <c r="KC8" s="173"/>
      <c r="KD8" s="173"/>
      <c r="KE8" s="173"/>
      <c r="KF8" s="173"/>
      <c r="KG8" s="173"/>
      <c r="KH8" s="173"/>
      <c r="KI8" s="173"/>
      <c r="KJ8" s="173"/>
      <c r="KK8" s="173"/>
      <c r="KL8" s="173"/>
      <c r="KM8" s="173"/>
      <c r="KN8" s="173"/>
      <c r="KO8" s="173"/>
      <c r="KP8" s="173"/>
      <c r="KQ8" s="173"/>
      <c r="KR8" s="173"/>
      <c r="KS8" s="173"/>
      <c r="KT8" s="173"/>
      <c r="KU8" s="173"/>
      <c r="KV8" s="173"/>
      <c r="KW8" s="173"/>
      <c r="KX8" s="173"/>
      <c r="KY8" s="173"/>
      <c r="KZ8" s="173"/>
      <c r="LA8" s="173"/>
      <c r="LB8" s="173"/>
      <c r="LC8" s="173"/>
      <c r="LD8" s="173"/>
      <c r="LE8" s="173"/>
      <c r="LF8" s="173"/>
      <c r="LG8" s="173"/>
      <c r="LH8" s="173"/>
      <c r="LI8" s="173"/>
      <c r="LJ8" s="173"/>
      <c r="LK8" s="173"/>
      <c r="LL8" s="173"/>
      <c r="LM8" s="173"/>
      <c r="LN8" s="173"/>
      <c r="LO8" s="173"/>
      <c r="LP8" s="173"/>
      <c r="LQ8" s="173"/>
      <c r="LR8" s="173"/>
      <c r="LS8" s="173"/>
      <c r="LT8" s="173"/>
      <c r="LU8" s="173"/>
      <c r="LV8" s="173"/>
      <c r="LW8" s="173"/>
      <c r="LX8" s="173"/>
      <c r="LY8" s="173"/>
      <c r="LZ8" s="173"/>
      <c r="MA8" s="173"/>
      <c r="MB8" s="173"/>
      <c r="MC8" s="173"/>
      <c r="MD8" s="173"/>
      <c r="ME8" s="173"/>
      <c r="MF8" s="173"/>
      <c r="MG8" s="173"/>
      <c r="MH8" s="173"/>
      <c r="MI8" s="173"/>
      <c r="MJ8" s="173"/>
      <c r="MK8" s="173"/>
      <c r="ML8" s="173"/>
      <c r="MM8" s="173"/>
      <c r="MN8" s="173"/>
      <c r="MO8" s="173"/>
      <c r="MP8" s="173"/>
      <c r="MQ8" s="173"/>
      <c r="MR8" s="173"/>
      <c r="MS8" s="173"/>
      <c r="MT8" s="173"/>
      <c r="MU8" s="173"/>
      <c r="MV8" s="173"/>
      <c r="MW8" s="173"/>
      <c r="MX8" s="173"/>
      <c r="MY8" s="173"/>
      <c r="MZ8" s="173"/>
      <c r="NA8" s="173"/>
      <c r="NB8" s="173"/>
      <c r="NC8" s="173"/>
      <c r="ND8" s="173"/>
      <c r="NE8" s="173"/>
      <c r="NF8" s="173"/>
      <c r="NG8" s="173"/>
      <c r="NH8" s="173"/>
      <c r="NI8" s="173"/>
      <c r="NJ8" s="173"/>
      <c r="NK8" s="173"/>
      <c r="NL8" s="173"/>
      <c r="NM8" s="173"/>
      <c r="NN8" s="173"/>
      <c r="NO8" s="173"/>
      <c r="NP8" s="173"/>
      <c r="NQ8" s="173"/>
      <c r="NR8" s="173"/>
      <c r="NS8" s="173"/>
      <c r="NT8" s="173"/>
      <c r="NU8" s="173"/>
      <c r="NV8" s="173"/>
      <c r="NW8" s="173"/>
      <c r="NX8" s="173"/>
      <c r="NY8" s="173"/>
      <c r="NZ8" s="173"/>
      <c r="OA8" s="173"/>
      <c r="OB8" s="173"/>
      <c r="OC8" s="173"/>
      <c r="OD8" s="173"/>
      <c r="OE8" s="173"/>
      <c r="OF8" s="173"/>
      <c r="OG8" s="173"/>
      <c r="OH8" s="173"/>
      <c r="OI8" s="173"/>
      <c r="OJ8" s="173"/>
      <c r="OK8" s="173"/>
      <c r="OL8" s="173"/>
      <c r="OM8" s="173"/>
      <c r="ON8" s="173"/>
      <c r="OO8" s="173"/>
      <c r="OP8" s="173"/>
      <c r="OQ8" s="173"/>
      <c r="OR8" s="173"/>
      <c r="OS8" s="173"/>
      <c r="OT8" s="173"/>
      <c r="OU8" s="173"/>
      <c r="OV8" s="173"/>
      <c r="OW8" s="173"/>
      <c r="OX8" s="173"/>
      <c r="OY8" s="173"/>
      <c r="OZ8" s="173"/>
      <c r="PA8" s="173"/>
      <c r="PB8" s="173"/>
      <c r="PC8" s="173"/>
      <c r="PD8" s="173"/>
      <c r="PE8" s="173"/>
      <c r="PF8" s="173"/>
      <c r="PG8" s="173"/>
      <c r="PH8" s="173"/>
      <c r="PI8" s="173"/>
      <c r="PJ8" s="173"/>
      <c r="PK8" s="173"/>
      <c r="PL8" s="173"/>
      <c r="PM8" s="173"/>
      <c r="PN8" s="173"/>
      <c r="PO8" s="173"/>
      <c r="PP8" s="173"/>
      <c r="PQ8" s="173"/>
      <c r="PR8" s="173"/>
      <c r="PS8" s="173"/>
      <c r="PT8" s="173"/>
      <c r="PU8" s="173"/>
      <c r="PV8" s="173"/>
      <c r="PW8" s="173"/>
      <c r="PX8" s="173"/>
      <c r="PY8" s="173"/>
      <c r="PZ8" s="173"/>
      <c r="QA8" s="173"/>
      <c r="QB8" s="173"/>
      <c r="QC8" s="173"/>
      <c r="QD8" s="173"/>
      <c r="QE8" s="173"/>
      <c r="QF8" s="173"/>
      <c r="QG8" s="173"/>
      <c r="QH8" s="173"/>
      <c r="QI8" s="173"/>
      <c r="QJ8" s="173"/>
      <c r="QK8" s="173"/>
      <c r="QL8" s="173"/>
      <c r="QM8" s="173"/>
      <c r="QN8" s="173"/>
      <c r="QO8" s="173"/>
      <c r="QP8" s="173"/>
      <c r="QQ8" s="173"/>
      <c r="QR8" s="173"/>
      <c r="QS8" s="173"/>
      <c r="QT8" s="173"/>
      <c r="QU8" s="173"/>
      <c r="QV8" s="173"/>
      <c r="QW8" s="173"/>
      <c r="QX8" s="173"/>
      <c r="QY8" s="173"/>
      <c r="QZ8" s="173"/>
      <c r="RA8" s="173"/>
      <c r="RB8" s="173"/>
      <c r="RC8" s="173"/>
      <c r="RD8" s="173"/>
      <c r="RE8" s="173"/>
      <c r="RF8" s="173"/>
      <c r="RG8" s="173"/>
      <c r="RH8" s="173"/>
      <c r="RI8" s="173"/>
      <c r="RJ8" s="173"/>
      <c r="RK8" s="173"/>
      <c r="RL8" s="173"/>
      <c r="RM8" s="173"/>
      <c r="RN8" s="173"/>
      <c r="RO8" s="173"/>
      <c r="RP8" s="173"/>
      <c r="RQ8" s="173"/>
      <c r="RR8" s="173"/>
      <c r="RS8" s="173"/>
      <c r="RT8" s="173"/>
      <c r="RU8" s="173"/>
      <c r="RV8" s="173"/>
      <c r="RW8" s="173"/>
      <c r="RX8" s="173"/>
      <c r="RY8" s="173"/>
      <c r="RZ8" s="173"/>
      <c r="SA8" s="173"/>
      <c r="SB8" s="173"/>
      <c r="SC8" s="173"/>
      <c r="SD8" s="173"/>
      <c r="SE8" s="173"/>
      <c r="SF8" s="173"/>
      <c r="SG8" s="173"/>
      <c r="SH8" s="173"/>
      <c r="SI8" s="173"/>
      <c r="SJ8" s="173"/>
      <c r="SK8" s="173"/>
      <c r="SL8" s="173"/>
      <c r="SM8" s="173"/>
      <c r="SN8" s="173"/>
      <c r="SO8" s="173"/>
      <c r="SP8" s="173"/>
      <c r="SQ8" s="173"/>
      <c r="SR8" s="173"/>
      <c r="SS8" s="173"/>
      <c r="ST8" s="173"/>
      <c r="SU8" s="173"/>
      <c r="SV8" s="173"/>
      <c r="SW8" s="173"/>
      <c r="SX8" s="173"/>
      <c r="SY8" s="173"/>
      <c r="SZ8" s="173"/>
      <c r="TA8" s="173"/>
      <c r="TB8" s="173"/>
      <c r="TC8" s="173"/>
      <c r="TD8" s="173"/>
      <c r="TE8" s="173"/>
      <c r="TF8" s="173"/>
      <c r="TG8" s="173"/>
      <c r="TH8" s="173"/>
      <c r="TI8" s="173"/>
      <c r="TJ8" s="173"/>
      <c r="TK8" s="173"/>
      <c r="TL8" s="173"/>
      <c r="TM8" s="173"/>
      <c r="TN8" s="173"/>
      <c r="TO8" s="173"/>
      <c r="TP8" s="173"/>
      <c r="TQ8" s="173"/>
      <c r="TR8" s="173"/>
      <c r="TS8" s="173"/>
      <c r="TT8" s="173"/>
      <c r="TU8" s="173"/>
      <c r="TV8" s="173"/>
      <c r="TW8" s="173"/>
      <c r="TX8" s="173"/>
      <c r="TY8" s="173"/>
      <c r="TZ8" s="173"/>
      <c r="UA8" s="173"/>
      <c r="UB8" s="173"/>
      <c r="UC8" s="173"/>
      <c r="UD8" s="173"/>
      <c r="UE8" s="173"/>
      <c r="UF8" s="173"/>
      <c r="UG8" s="173"/>
      <c r="UH8" s="173"/>
      <c r="UI8" s="173"/>
      <c r="UJ8" s="173"/>
      <c r="UK8" s="173"/>
      <c r="UL8" s="173"/>
      <c r="UM8" s="173"/>
      <c r="UN8" s="173"/>
      <c r="UO8" s="173"/>
      <c r="UP8" s="173"/>
      <c r="UQ8" s="173"/>
      <c r="UR8" s="173"/>
      <c r="US8" s="173"/>
      <c r="UT8" s="173"/>
      <c r="UU8" s="173"/>
      <c r="UV8" s="173"/>
      <c r="UW8" s="173"/>
      <c r="UX8" s="173"/>
      <c r="UY8" s="173"/>
      <c r="UZ8" s="173"/>
      <c r="VA8" s="173"/>
      <c r="VB8" s="173"/>
      <c r="VC8" s="173"/>
      <c r="VD8" s="173"/>
      <c r="VE8" s="173"/>
      <c r="VF8" s="173"/>
      <c r="VG8" s="173"/>
      <c r="VH8" s="173"/>
      <c r="VI8" s="173"/>
      <c r="VJ8" s="173"/>
      <c r="VK8" s="173"/>
      <c r="VL8" s="173"/>
      <c r="VM8" s="173"/>
      <c r="VN8" s="173"/>
      <c r="VO8" s="173"/>
      <c r="VP8" s="173"/>
      <c r="VQ8" s="173"/>
      <c r="VR8" s="173"/>
      <c r="VS8" s="173"/>
      <c r="VT8" s="173"/>
      <c r="VU8" s="173"/>
      <c r="VV8" s="173"/>
      <c r="VW8" s="173"/>
      <c r="VX8" s="173"/>
      <c r="VY8" s="173"/>
      <c r="VZ8" s="173"/>
      <c r="WA8" s="173"/>
      <c r="WB8" s="173"/>
      <c r="WC8" s="173"/>
      <c r="WD8" s="173"/>
      <c r="WE8" s="173"/>
      <c r="WF8" s="173"/>
      <c r="WG8" s="173"/>
      <c r="WH8" s="173"/>
      <c r="WI8" s="173"/>
      <c r="WJ8" s="173"/>
      <c r="WK8" s="173"/>
      <c r="WL8" s="173"/>
      <c r="WM8" s="173"/>
      <c r="WN8" s="173"/>
      <c r="WO8" s="173"/>
      <c r="WP8" s="173"/>
      <c r="WQ8" s="173"/>
      <c r="WR8" s="173"/>
      <c r="WS8" s="173"/>
      <c r="WT8" s="173"/>
      <c r="WU8" s="173"/>
      <c r="WV8" s="173"/>
      <c r="WW8" s="173"/>
      <c r="WX8" s="173"/>
      <c r="WY8" s="173"/>
      <c r="WZ8" s="173"/>
      <c r="XA8" s="173"/>
      <c r="XB8" s="173"/>
      <c r="XC8" s="173"/>
      <c r="XD8" s="173"/>
      <c r="XE8" s="173"/>
      <c r="XF8" s="173"/>
      <c r="XG8" s="173"/>
      <c r="XH8" s="173"/>
      <c r="XI8" s="173"/>
      <c r="XJ8" s="173"/>
      <c r="XK8" s="173"/>
      <c r="XL8" s="173"/>
      <c r="XM8" s="173"/>
      <c r="XN8" s="173"/>
      <c r="XO8" s="173"/>
      <c r="XP8" s="173"/>
      <c r="XQ8" s="173"/>
      <c r="XR8" s="173"/>
      <c r="XS8" s="173"/>
      <c r="XT8" s="173"/>
      <c r="XU8" s="173"/>
      <c r="XV8" s="173"/>
      <c r="XW8" s="173"/>
      <c r="XX8" s="173"/>
      <c r="XY8" s="173"/>
      <c r="XZ8" s="173"/>
      <c r="YA8" s="173"/>
      <c r="YB8" s="173"/>
      <c r="YC8" s="173"/>
      <c r="YD8" s="173"/>
      <c r="YE8" s="173"/>
      <c r="YF8" s="173"/>
      <c r="YG8" s="173"/>
      <c r="YH8" s="173"/>
      <c r="YI8" s="173"/>
      <c r="YJ8" s="173"/>
      <c r="YK8" s="173"/>
      <c r="YL8" s="173"/>
      <c r="YM8" s="173"/>
      <c r="YN8" s="173"/>
      <c r="YO8" s="173"/>
      <c r="YP8" s="173"/>
      <c r="YQ8" s="173"/>
      <c r="YR8" s="173"/>
      <c r="YS8" s="173"/>
      <c r="YT8" s="173"/>
      <c r="YU8" s="173"/>
      <c r="YV8" s="173"/>
      <c r="YW8" s="173"/>
      <c r="YX8" s="173"/>
      <c r="YY8" s="173"/>
      <c r="YZ8" s="173"/>
      <c r="ZA8" s="173"/>
      <c r="ZB8" s="173"/>
      <c r="ZC8" s="173"/>
      <c r="ZD8" s="173"/>
      <c r="ZE8" s="173"/>
      <c r="ZF8" s="173"/>
      <c r="ZG8" s="173"/>
      <c r="ZH8" s="173"/>
      <c r="ZI8" s="173"/>
      <c r="ZJ8" s="173"/>
      <c r="ZK8" s="173"/>
      <c r="ZL8" s="173"/>
      <c r="ZM8" s="173"/>
      <c r="ZN8" s="173"/>
      <c r="ZO8" s="173"/>
      <c r="ZP8" s="173"/>
      <c r="ZQ8" s="173"/>
      <c r="ZR8" s="173"/>
      <c r="ZS8" s="173"/>
      <c r="ZT8" s="173"/>
      <c r="ZU8" s="173"/>
      <c r="ZV8" s="173"/>
      <c r="ZW8" s="173"/>
      <c r="ZX8" s="173"/>
      <c r="ZY8" s="173"/>
      <c r="ZZ8" s="173"/>
      <c r="AAA8" s="173"/>
      <c r="AAB8" s="173"/>
      <c r="AAC8" s="173"/>
      <c r="AAD8" s="173"/>
      <c r="AAE8" s="173"/>
      <c r="AAF8" s="173"/>
      <c r="AAG8" s="173"/>
      <c r="AAH8" s="173"/>
      <c r="AAI8" s="173"/>
      <c r="AAJ8" s="173"/>
      <c r="AAK8" s="173"/>
      <c r="AAL8" s="173"/>
      <c r="AAM8" s="173"/>
      <c r="AAN8" s="173"/>
      <c r="AAO8" s="173"/>
      <c r="AAP8" s="173"/>
      <c r="AAQ8" s="173"/>
      <c r="AAR8" s="173"/>
      <c r="AAS8" s="173"/>
      <c r="AAT8" s="173"/>
      <c r="AAU8" s="173"/>
      <c r="AAV8" s="173"/>
      <c r="AAW8" s="173"/>
      <c r="AAX8" s="173"/>
      <c r="AAY8" s="173"/>
      <c r="AAZ8" s="173"/>
      <c r="ABA8" s="173"/>
      <c r="ABB8" s="173"/>
      <c r="ABC8" s="173"/>
      <c r="ABD8" s="173"/>
      <c r="ABE8" s="173"/>
      <c r="ABF8" s="173"/>
      <c r="ABG8" s="173"/>
      <c r="ABH8" s="173"/>
      <c r="ABI8" s="173"/>
      <c r="ABJ8" s="173"/>
      <c r="ABK8" s="173"/>
      <c r="ABL8" s="173"/>
      <c r="ABM8" s="173"/>
      <c r="ABN8" s="173"/>
      <c r="ABO8" s="173"/>
      <c r="ABP8" s="173"/>
      <c r="ABQ8" s="173"/>
      <c r="ABR8" s="173"/>
      <c r="ABS8" s="173"/>
      <c r="ABT8" s="173"/>
      <c r="ABU8" s="173"/>
      <c r="ABV8" s="173"/>
      <c r="ABW8" s="173"/>
      <c r="ABX8" s="173"/>
      <c r="ABY8" s="173"/>
      <c r="ABZ8" s="173"/>
      <c r="ACA8" s="173"/>
      <c r="ACB8" s="173"/>
      <c r="ACC8" s="173"/>
      <c r="ACD8" s="173"/>
      <c r="ACE8" s="173"/>
      <c r="ACF8" s="173"/>
      <c r="ACG8" s="173"/>
      <c r="ACH8" s="173"/>
      <c r="ACI8" s="173"/>
      <c r="ACJ8" s="173"/>
      <c r="ACK8" s="173"/>
      <c r="ACL8" s="173"/>
      <c r="ACM8" s="173"/>
      <c r="ACN8" s="173"/>
      <c r="ACO8" s="173"/>
      <c r="ACP8" s="173"/>
      <c r="ACQ8" s="173"/>
      <c r="ACR8" s="173"/>
      <c r="ACS8" s="173"/>
      <c r="ACT8" s="173"/>
      <c r="ACU8" s="173"/>
      <c r="ACV8" s="173"/>
      <c r="ACW8" s="173"/>
      <c r="ACX8" s="173"/>
      <c r="ACY8" s="173"/>
      <c r="ACZ8" s="173"/>
      <c r="ADA8" s="173"/>
      <c r="ADB8" s="173"/>
      <c r="ADC8" s="173"/>
      <c r="ADD8" s="173"/>
      <c r="ADE8" s="173"/>
      <c r="ADF8" s="173"/>
      <c r="ADG8" s="173"/>
      <c r="ADH8" s="173"/>
      <c r="ADI8" s="173"/>
      <c r="ADJ8" s="173"/>
      <c r="ADK8" s="173"/>
      <c r="ADL8" s="173"/>
      <c r="ADM8" s="173"/>
      <c r="ADN8" s="173"/>
      <c r="ADO8" s="173"/>
      <c r="ADP8" s="173"/>
      <c r="ADQ8" s="173"/>
      <c r="ADR8" s="173"/>
      <c r="ADS8" s="173"/>
      <c r="ADT8" s="173"/>
      <c r="ADU8" s="173"/>
      <c r="ADV8" s="173"/>
      <c r="ADW8" s="173"/>
      <c r="ADX8" s="173"/>
      <c r="ADY8" s="173"/>
      <c r="ADZ8" s="173"/>
      <c r="AEA8" s="173"/>
      <c r="AEB8" s="173"/>
      <c r="AEC8" s="173"/>
      <c r="AED8" s="173"/>
      <c r="AEE8" s="173"/>
      <c r="AEF8" s="173"/>
      <c r="AEG8" s="173"/>
      <c r="AEH8" s="173"/>
      <c r="AEI8" s="173"/>
      <c r="AEJ8" s="173"/>
      <c r="AEK8" s="173"/>
      <c r="AEL8" s="173"/>
      <c r="AEM8" s="173"/>
      <c r="AEN8" s="173"/>
      <c r="AEO8" s="173"/>
      <c r="AEP8" s="173"/>
      <c r="AEQ8" s="173"/>
      <c r="AER8" s="173"/>
      <c r="AES8" s="173"/>
      <c r="AET8" s="173"/>
      <c r="AEU8" s="173"/>
      <c r="AEV8" s="173"/>
      <c r="AEW8" s="173"/>
      <c r="AEX8" s="173"/>
      <c r="AEY8" s="173"/>
      <c r="AEZ8" s="173"/>
      <c r="AFA8" s="173"/>
      <c r="AFB8" s="173"/>
      <c r="AFC8" s="173"/>
      <c r="AFD8" s="173"/>
      <c r="AFE8" s="173"/>
      <c r="AFF8" s="173"/>
      <c r="AFG8" s="173"/>
      <c r="AFH8" s="173"/>
      <c r="AFI8" s="173"/>
      <c r="AFJ8" s="173"/>
      <c r="AFK8" s="173"/>
      <c r="AFL8" s="173"/>
      <c r="AFM8" s="173"/>
      <c r="AFN8" s="173"/>
      <c r="AFO8" s="173"/>
      <c r="AFP8" s="173"/>
      <c r="AFQ8" s="173"/>
      <c r="AFR8" s="173"/>
      <c r="AFS8" s="173"/>
      <c r="AFT8" s="173"/>
      <c r="AFU8" s="173"/>
      <c r="AFV8" s="173"/>
      <c r="AFW8" s="173"/>
      <c r="AFX8" s="173"/>
      <c r="AFY8" s="173"/>
      <c r="AFZ8" s="173"/>
      <c r="AGA8" s="173"/>
      <c r="AGB8" s="173"/>
      <c r="AGC8" s="173"/>
      <c r="AGD8" s="173"/>
      <c r="AGE8" s="173"/>
      <c r="AGF8" s="173"/>
      <c r="AGG8" s="173"/>
      <c r="AGH8" s="173"/>
      <c r="AGI8" s="173"/>
      <c r="AGJ8" s="173"/>
      <c r="AGK8" s="173"/>
      <c r="AGL8" s="173"/>
      <c r="AGM8" s="173"/>
      <c r="AGN8" s="173"/>
      <c r="AGO8" s="173"/>
      <c r="AGP8" s="173"/>
      <c r="AGQ8" s="173"/>
      <c r="AGR8" s="173"/>
      <c r="AGS8" s="173"/>
      <c r="AGT8" s="173"/>
      <c r="AGU8" s="173"/>
      <c r="AGV8" s="173"/>
      <c r="AGW8" s="173"/>
      <c r="AGX8" s="173"/>
      <c r="AGY8" s="173"/>
      <c r="AGZ8" s="173"/>
      <c r="AHA8" s="173"/>
      <c r="AHB8" s="173"/>
      <c r="AHC8" s="173"/>
      <c r="AHD8" s="173"/>
      <c r="AHE8" s="173"/>
      <c r="AHF8" s="173"/>
      <c r="AHG8" s="173"/>
      <c r="AHH8" s="173"/>
      <c r="AHI8" s="173"/>
      <c r="AHJ8" s="173"/>
      <c r="AHK8" s="173"/>
      <c r="AHL8" s="173"/>
      <c r="AHM8" s="173"/>
      <c r="AHN8" s="173"/>
      <c r="AHO8" s="173"/>
      <c r="AHP8" s="173"/>
      <c r="AHQ8" s="173"/>
      <c r="AHR8" s="173"/>
      <c r="AHS8" s="173"/>
      <c r="AHT8" s="173"/>
      <c r="AHU8" s="173"/>
      <c r="AHV8" s="173"/>
      <c r="AHW8" s="173"/>
      <c r="AHX8" s="173"/>
      <c r="AHY8" s="173"/>
      <c r="AHZ8" s="173"/>
      <c r="AIA8" s="173"/>
      <c r="AIB8" s="173"/>
      <c r="AIC8" s="173"/>
      <c r="AID8" s="173"/>
      <c r="AIE8" s="173"/>
      <c r="AIF8" s="173"/>
      <c r="AIG8" s="173"/>
      <c r="AIH8" s="173"/>
      <c r="AII8" s="173"/>
      <c r="AIJ8" s="173"/>
      <c r="AIK8" s="173"/>
      <c r="AIL8" s="173"/>
      <c r="AIM8" s="173"/>
      <c r="AIN8" s="173"/>
      <c r="AIO8" s="173"/>
      <c r="AIP8" s="173"/>
      <c r="AIQ8" s="173"/>
      <c r="AIR8" s="173"/>
      <c r="AIS8" s="173"/>
      <c r="AIT8" s="173"/>
      <c r="AIU8" s="173"/>
      <c r="AIV8" s="173"/>
      <c r="AIW8" s="173"/>
      <c r="AIX8" s="173"/>
      <c r="AIY8" s="173"/>
      <c r="AIZ8" s="173"/>
      <c r="AJA8" s="173"/>
      <c r="AJB8" s="173"/>
      <c r="AJC8" s="173"/>
      <c r="AJD8" s="173"/>
      <c r="AJE8" s="173"/>
      <c r="AJF8" s="173"/>
      <c r="AJG8" s="173"/>
      <c r="AJH8" s="173"/>
      <c r="AJI8" s="173"/>
      <c r="AJJ8" s="173"/>
      <c r="AJK8" s="173"/>
      <c r="AJL8" s="173"/>
      <c r="AJM8" s="173"/>
      <c r="AJN8" s="173"/>
      <c r="AJO8" s="173"/>
      <c r="AJP8" s="173"/>
      <c r="AJQ8" s="173"/>
      <c r="AJR8" s="173"/>
      <c r="AJS8" s="173"/>
      <c r="AJT8" s="173"/>
      <c r="AJU8" s="173"/>
      <c r="AJV8" s="173"/>
      <c r="AJW8" s="173"/>
      <c r="AJX8" s="173"/>
      <c r="AJY8" s="173"/>
      <c r="AJZ8" s="173"/>
      <c r="AKA8" s="173"/>
      <c r="AKB8" s="173"/>
      <c r="AKC8" s="173"/>
      <c r="AKD8" s="173"/>
      <c r="AKE8" s="173"/>
      <c r="AKF8" s="173"/>
      <c r="AKG8" s="173"/>
      <c r="AKH8" s="173"/>
      <c r="AKI8" s="173"/>
      <c r="AKJ8" s="173"/>
      <c r="AKK8" s="173"/>
      <c r="AKL8" s="173"/>
      <c r="AKM8" s="173"/>
      <c r="AKN8" s="173"/>
      <c r="AKO8" s="173"/>
      <c r="AKP8" s="173"/>
      <c r="AKQ8" s="173"/>
      <c r="AKR8" s="173"/>
      <c r="AKS8" s="173"/>
      <c r="AKT8" s="173"/>
      <c r="AKU8" s="173"/>
      <c r="AKV8" s="173"/>
      <c r="AKW8" s="173"/>
      <c r="AKX8" s="173"/>
      <c r="AKY8" s="173"/>
      <c r="AKZ8" s="173"/>
      <c r="ALA8" s="173"/>
      <c r="ALB8" s="173"/>
      <c r="ALC8" s="173"/>
      <c r="ALD8" s="173"/>
      <c r="ALE8" s="173"/>
      <c r="ALF8" s="173"/>
      <c r="ALG8" s="173"/>
      <c r="ALH8" s="173"/>
      <c r="ALI8" s="173"/>
      <c r="ALJ8" s="173"/>
      <c r="ALK8" s="173"/>
      <c r="ALL8" s="173"/>
      <c r="ALM8" s="173"/>
      <c r="ALN8" s="173"/>
      <c r="ALO8" s="173"/>
      <c r="ALP8" s="173"/>
      <c r="ALQ8" s="173"/>
      <c r="ALR8" s="173"/>
      <c r="ALS8" s="173"/>
      <c r="ALT8" s="173"/>
      <c r="ALU8" s="173"/>
      <c r="ALV8" s="173"/>
      <c r="ALW8" s="173"/>
      <c r="ALX8" s="173"/>
      <c r="ALY8" s="173"/>
      <c r="ALZ8" s="173"/>
      <c r="AMA8" s="173"/>
      <c r="AMB8" s="173"/>
      <c r="AMC8" s="173"/>
      <c r="AMD8" s="173"/>
      <c r="AME8" s="173"/>
      <c r="AMF8" s="173"/>
      <c r="AMG8" s="173"/>
      <c r="AMH8" s="173"/>
      <c r="AMI8" s="173"/>
      <c r="AMJ8" s="173"/>
      <c r="AMK8" s="173"/>
      <c r="AML8" s="173"/>
      <c r="AMM8" s="173"/>
      <c r="AMN8" s="173"/>
      <c r="AMO8" s="173"/>
      <c r="AMP8" s="173"/>
      <c r="AMQ8" s="173"/>
      <c r="AMR8" s="173"/>
      <c r="AMS8" s="173"/>
      <c r="AMT8" s="173"/>
      <c r="AMU8" s="173"/>
      <c r="AMV8" s="173"/>
      <c r="AMW8" s="173"/>
      <c r="AMX8" s="173"/>
      <c r="AMY8" s="173"/>
      <c r="AMZ8" s="173"/>
      <c r="ANA8" s="173"/>
      <c r="ANB8" s="173"/>
      <c r="ANC8" s="173"/>
      <c r="AND8" s="173"/>
      <c r="ANE8" s="173"/>
      <c r="ANF8" s="173"/>
      <c r="ANG8" s="173"/>
      <c r="ANH8" s="173"/>
      <c r="ANI8" s="173"/>
      <c r="ANJ8" s="173"/>
      <c r="ANK8" s="173"/>
      <c r="ANL8" s="173"/>
      <c r="ANM8" s="173"/>
      <c r="ANN8" s="173"/>
      <c r="ANO8" s="173"/>
      <c r="ANP8" s="173"/>
      <c r="ANQ8" s="173"/>
      <c r="ANR8" s="173"/>
      <c r="ANS8" s="173"/>
      <c r="ANT8" s="173"/>
      <c r="ANU8" s="173"/>
      <c r="ANV8" s="173"/>
      <c r="ANW8" s="173"/>
      <c r="ANX8" s="173"/>
      <c r="ANY8" s="173"/>
      <c r="ANZ8" s="173"/>
      <c r="AOA8" s="173"/>
      <c r="AOB8" s="173"/>
      <c r="AOC8" s="173"/>
      <c r="AOD8" s="173"/>
      <c r="AOE8" s="173"/>
      <c r="AOF8" s="173"/>
      <c r="AOG8" s="173"/>
      <c r="AOH8" s="173"/>
      <c r="AOI8" s="173"/>
      <c r="AOJ8" s="173"/>
      <c r="AOK8" s="173"/>
      <c r="AOL8" s="173"/>
      <c r="AOM8" s="173"/>
      <c r="AON8" s="173"/>
      <c r="AOO8" s="173"/>
      <c r="AOP8" s="173"/>
      <c r="AOQ8" s="173"/>
      <c r="AOR8" s="173"/>
      <c r="AOS8" s="173"/>
      <c r="AOT8" s="173"/>
      <c r="AOU8" s="173"/>
      <c r="AOV8" s="173"/>
      <c r="AOW8" s="173"/>
      <c r="AOX8" s="173"/>
      <c r="AOY8" s="173"/>
      <c r="AOZ8" s="173"/>
      <c r="APA8" s="173"/>
      <c r="APB8" s="173"/>
      <c r="APC8" s="173"/>
      <c r="APD8" s="173"/>
      <c r="APE8" s="173"/>
      <c r="APF8" s="173"/>
      <c r="APG8" s="173"/>
      <c r="APH8" s="173"/>
      <c r="API8" s="173"/>
      <c r="APJ8" s="173"/>
      <c r="APK8" s="173"/>
      <c r="APL8" s="173"/>
      <c r="APM8" s="173"/>
      <c r="APN8" s="173"/>
      <c r="APO8" s="173"/>
      <c r="APP8" s="173"/>
      <c r="APQ8" s="173"/>
      <c r="APR8" s="173"/>
      <c r="APS8" s="173"/>
      <c r="APT8" s="173"/>
      <c r="APU8" s="173"/>
      <c r="APV8" s="173"/>
      <c r="APW8" s="173"/>
      <c r="APX8" s="173"/>
      <c r="APY8" s="173"/>
      <c r="APZ8" s="173"/>
      <c r="AQA8" s="173"/>
      <c r="AQB8" s="173"/>
      <c r="AQC8" s="173"/>
      <c r="AQD8" s="173"/>
      <c r="AQE8" s="173"/>
      <c r="AQF8" s="173"/>
      <c r="AQG8" s="173"/>
      <c r="AQH8" s="173"/>
      <c r="AQI8" s="173"/>
      <c r="AQJ8" s="173"/>
      <c r="AQK8" s="173"/>
      <c r="AQL8" s="173"/>
      <c r="AQM8" s="173"/>
      <c r="AQN8" s="173"/>
      <c r="AQO8" s="173"/>
      <c r="AQP8" s="173"/>
      <c r="AQQ8" s="173"/>
      <c r="AQR8" s="173"/>
      <c r="AQS8" s="173"/>
      <c r="AQT8" s="173"/>
      <c r="AQU8" s="173"/>
      <c r="AQV8" s="173"/>
      <c r="AQW8" s="173"/>
      <c r="AQX8" s="173"/>
      <c r="AQY8" s="173"/>
      <c r="AQZ8" s="173"/>
      <c r="ARA8" s="173"/>
      <c r="ARB8" s="173"/>
      <c r="ARC8" s="173"/>
      <c r="ARD8" s="173"/>
      <c r="ARE8" s="173"/>
      <c r="ARF8" s="173"/>
      <c r="ARG8" s="173"/>
      <c r="ARH8" s="173"/>
      <c r="ARI8" s="173"/>
      <c r="ARJ8" s="173"/>
      <c r="ARK8" s="173"/>
      <c r="ARL8" s="173"/>
      <c r="ARM8" s="173"/>
      <c r="ARN8" s="173"/>
      <c r="ARO8" s="173"/>
      <c r="ARP8" s="173"/>
      <c r="ARQ8" s="173"/>
      <c r="ARR8" s="173"/>
      <c r="ARS8" s="173"/>
      <c r="ART8" s="173"/>
      <c r="ARU8" s="173"/>
      <c r="ARV8" s="173"/>
      <c r="ARW8" s="173"/>
      <c r="ARX8" s="173"/>
      <c r="ARY8" s="173"/>
      <c r="ARZ8" s="173"/>
      <c r="ASA8" s="173"/>
      <c r="ASB8" s="173"/>
      <c r="ASC8" s="173"/>
      <c r="ASD8" s="173"/>
      <c r="ASE8" s="173"/>
      <c r="ASF8" s="173"/>
      <c r="ASG8" s="173"/>
      <c r="ASH8" s="173"/>
      <c r="ASI8" s="173"/>
      <c r="ASJ8" s="173"/>
      <c r="ASK8" s="173"/>
      <c r="ASL8" s="173"/>
      <c r="ASM8" s="173"/>
      <c r="ASN8" s="173"/>
      <c r="ASO8" s="173"/>
      <c r="ASP8" s="173"/>
      <c r="ASQ8" s="173"/>
      <c r="ASR8" s="173"/>
      <c r="ASS8" s="173"/>
      <c r="AST8" s="173"/>
      <c r="ASU8" s="173"/>
      <c r="ASV8" s="173"/>
      <c r="ASW8" s="173"/>
      <c r="ASX8" s="173"/>
      <c r="ASY8" s="173"/>
      <c r="ASZ8" s="173"/>
      <c r="ATA8" s="173"/>
      <c r="ATB8" s="173"/>
      <c r="ATC8" s="173"/>
      <c r="ATD8" s="173"/>
      <c r="ATE8" s="173"/>
      <c r="ATF8" s="173"/>
      <c r="ATG8" s="173"/>
      <c r="ATH8" s="173"/>
      <c r="ATI8" s="173"/>
      <c r="ATJ8" s="173"/>
      <c r="ATK8" s="173"/>
      <c r="ATL8" s="173"/>
      <c r="ATM8" s="173"/>
      <c r="ATN8" s="173"/>
      <c r="ATO8" s="173"/>
      <c r="ATP8" s="173"/>
      <c r="ATQ8" s="173"/>
      <c r="ATR8" s="173"/>
      <c r="ATS8" s="173"/>
      <c r="ATT8" s="173"/>
      <c r="ATU8" s="173"/>
      <c r="ATV8" s="173"/>
      <c r="ATW8" s="173"/>
      <c r="ATX8" s="173"/>
      <c r="ATY8" s="173"/>
      <c r="ATZ8" s="173"/>
      <c r="AUA8" s="173"/>
      <c r="AUB8" s="173"/>
      <c r="AUC8" s="173"/>
      <c r="AUD8" s="173"/>
      <c r="AUE8" s="173"/>
      <c r="AUF8" s="173"/>
      <c r="AUG8" s="173"/>
      <c r="AUH8" s="173"/>
      <c r="AUI8" s="173"/>
      <c r="AUJ8" s="173"/>
      <c r="AUK8" s="173"/>
      <c r="AUL8" s="173"/>
      <c r="AUM8" s="173"/>
      <c r="AUN8" s="173"/>
      <c r="AUO8" s="173"/>
      <c r="AUP8" s="173"/>
      <c r="AUQ8" s="173"/>
      <c r="AUR8" s="173"/>
      <c r="AUS8" s="173"/>
      <c r="AUT8" s="173"/>
      <c r="AUU8" s="173"/>
      <c r="AUV8" s="173"/>
      <c r="AUW8" s="173"/>
      <c r="AUX8" s="173"/>
      <c r="AUY8" s="173"/>
      <c r="AUZ8" s="173"/>
      <c r="AVA8" s="173"/>
      <c r="AVB8" s="173"/>
      <c r="AVC8" s="173"/>
      <c r="AVD8" s="173"/>
      <c r="AVE8" s="173"/>
      <c r="AVF8" s="173"/>
      <c r="AVG8" s="173"/>
      <c r="AVH8" s="173"/>
      <c r="AVI8" s="173"/>
      <c r="AVJ8" s="173"/>
      <c r="AVK8" s="173"/>
      <c r="AVL8" s="173"/>
      <c r="AVM8" s="173"/>
      <c r="AVN8" s="173"/>
      <c r="AVO8" s="173"/>
      <c r="AVP8" s="173"/>
      <c r="AVQ8" s="173"/>
      <c r="AVR8" s="173"/>
      <c r="AVS8" s="173"/>
      <c r="AVT8" s="173"/>
      <c r="AVU8" s="173"/>
      <c r="AVV8" s="173"/>
      <c r="AVW8" s="173"/>
      <c r="AVX8" s="173"/>
      <c r="AVY8" s="173"/>
      <c r="AVZ8" s="173"/>
      <c r="AWA8" s="173"/>
      <c r="AWB8" s="173"/>
      <c r="AWC8" s="173"/>
      <c r="AWD8" s="173"/>
      <c r="AWE8" s="173"/>
      <c r="AWF8" s="173"/>
      <c r="AWG8" s="173"/>
      <c r="AWH8" s="173"/>
      <c r="AWI8" s="173"/>
      <c r="AWJ8" s="173"/>
      <c r="AWK8" s="173"/>
      <c r="AWL8" s="173"/>
      <c r="AWM8" s="173"/>
      <c r="AWN8" s="173"/>
      <c r="AWO8" s="173"/>
      <c r="AWP8" s="173"/>
      <c r="AWQ8" s="173"/>
      <c r="AWR8" s="173"/>
      <c r="AWS8" s="173"/>
      <c r="AWT8" s="173"/>
      <c r="AWU8" s="173"/>
      <c r="AWV8" s="173"/>
      <c r="AWW8" s="173"/>
      <c r="AWX8" s="173"/>
      <c r="AWY8" s="173"/>
      <c r="AWZ8" s="173"/>
      <c r="AXA8" s="173"/>
      <c r="AXB8" s="173"/>
      <c r="AXC8" s="173"/>
      <c r="AXD8" s="173"/>
      <c r="AXE8" s="173"/>
      <c r="AXF8" s="173"/>
      <c r="AXG8" s="173"/>
      <c r="AXH8" s="173"/>
      <c r="AXI8" s="173"/>
      <c r="AXJ8" s="173"/>
      <c r="AXK8" s="173"/>
      <c r="AXL8" s="173"/>
      <c r="AXM8" s="173"/>
      <c r="AXN8" s="173"/>
      <c r="AXO8" s="173"/>
      <c r="AXP8" s="173"/>
      <c r="AXQ8" s="173"/>
      <c r="AXR8" s="173"/>
      <c r="AXS8" s="173"/>
      <c r="AXT8" s="173"/>
      <c r="AXU8" s="173"/>
      <c r="AXV8" s="173"/>
      <c r="AXW8" s="173"/>
      <c r="AXX8" s="173"/>
      <c r="AXY8" s="173"/>
      <c r="AXZ8" s="173"/>
      <c r="AYA8" s="173"/>
      <c r="AYB8" s="173"/>
      <c r="AYC8" s="173"/>
      <c r="AYD8" s="173"/>
      <c r="AYE8" s="173"/>
      <c r="AYF8" s="173"/>
      <c r="AYG8" s="173"/>
      <c r="AYH8" s="173"/>
      <c r="AYI8" s="173"/>
      <c r="AYJ8" s="173"/>
      <c r="AYK8" s="173"/>
      <c r="AYL8" s="173"/>
      <c r="AYM8" s="173"/>
      <c r="AYN8" s="173"/>
      <c r="AYO8" s="173"/>
      <c r="AYP8" s="173"/>
      <c r="AYQ8" s="173"/>
      <c r="AYR8" s="173"/>
      <c r="AYS8" s="173"/>
      <c r="AYT8" s="173"/>
      <c r="AYU8" s="173"/>
      <c r="AYV8" s="173"/>
      <c r="AYW8" s="173"/>
      <c r="AYX8" s="173"/>
      <c r="AYY8" s="173"/>
      <c r="AYZ8" s="173"/>
      <c r="AZA8" s="173"/>
      <c r="AZB8" s="173"/>
      <c r="AZC8" s="173"/>
      <c r="AZD8" s="173"/>
      <c r="AZE8" s="173"/>
      <c r="AZF8" s="173"/>
      <c r="AZG8" s="173"/>
      <c r="AZH8" s="173"/>
      <c r="AZI8" s="173"/>
      <c r="AZJ8" s="173"/>
      <c r="AZK8" s="173"/>
      <c r="AZL8" s="173"/>
      <c r="AZM8" s="173"/>
      <c r="AZN8" s="173"/>
      <c r="AZO8" s="173"/>
      <c r="AZP8" s="173"/>
      <c r="AZQ8" s="173"/>
      <c r="AZR8" s="173"/>
      <c r="AZS8" s="173"/>
      <c r="AZT8" s="173"/>
      <c r="AZU8" s="173"/>
      <c r="AZV8" s="173"/>
      <c r="AZW8" s="173"/>
      <c r="AZX8" s="173"/>
      <c r="AZY8" s="173"/>
      <c r="AZZ8" s="173"/>
      <c r="BAA8" s="173"/>
      <c r="BAB8" s="173"/>
      <c r="BAC8" s="173"/>
      <c r="BAD8" s="173"/>
      <c r="BAE8" s="173"/>
      <c r="BAF8" s="173"/>
      <c r="BAG8" s="173"/>
      <c r="BAH8" s="173"/>
      <c r="BAI8" s="173"/>
      <c r="BAJ8" s="173"/>
      <c r="BAK8" s="173"/>
      <c r="BAL8" s="173"/>
      <c r="BAM8" s="173"/>
      <c r="BAN8" s="173"/>
      <c r="BAO8" s="173"/>
      <c r="BAP8" s="173"/>
      <c r="BAQ8" s="173"/>
      <c r="BAR8" s="173"/>
      <c r="BAS8" s="173"/>
      <c r="BAT8" s="173"/>
      <c r="BAU8" s="173"/>
      <c r="BAV8" s="173"/>
      <c r="BAW8" s="173"/>
      <c r="BAX8" s="173"/>
      <c r="BAY8" s="173"/>
      <c r="BAZ8" s="173"/>
      <c r="BBA8" s="173"/>
      <c r="BBB8" s="173"/>
      <c r="BBC8" s="173"/>
      <c r="BBD8" s="173"/>
      <c r="BBE8" s="173"/>
      <c r="BBF8" s="173"/>
      <c r="BBG8" s="173"/>
      <c r="BBH8" s="173"/>
      <c r="BBI8" s="173"/>
      <c r="BBJ8" s="173"/>
      <c r="BBK8" s="173"/>
      <c r="BBL8" s="173"/>
      <c r="BBM8" s="173"/>
      <c r="BBN8" s="173"/>
      <c r="BBO8" s="173"/>
      <c r="BBP8" s="173"/>
      <c r="BBQ8" s="173"/>
      <c r="BBR8" s="173"/>
      <c r="BBS8" s="173"/>
      <c r="BBT8" s="173"/>
      <c r="BBU8" s="173"/>
      <c r="BBV8" s="173"/>
      <c r="BBW8" s="173"/>
      <c r="BBX8" s="173"/>
      <c r="BBY8" s="173"/>
      <c r="BBZ8" s="173"/>
      <c r="BCA8" s="173"/>
      <c r="BCB8" s="173"/>
      <c r="BCC8" s="173"/>
      <c r="BCD8" s="173"/>
      <c r="BCE8" s="173"/>
      <c r="BCF8" s="173"/>
      <c r="BCG8" s="173"/>
      <c r="BCH8" s="173"/>
      <c r="BCI8" s="173"/>
      <c r="BCJ8" s="173"/>
      <c r="BCK8" s="173"/>
      <c r="BCL8" s="173"/>
      <c r="BCM8" s="173"/>
      <c r="BCN8" s="173"/>
      <c r="BCO8" s="173"/>
      <c r="BCP8" s="173"/>
      <c r="BCQ8" s="173"/>
      <c r="BCR8" s="173"/>
      <c r="BCS8" s="173"/>
      <c r="BCT8" s="173"/>
      <c r="BCU8" s="173"/>
      <c r="BCV8" s="173"/>
      <c r="BCW8" s="173"/>
      <c r="BCX8" s="173"/>
      <c r="BCY8" s="173"/>
      <c r="BCZ8" s="173"/>
      <c r="BDA8" s="173"/>
      <c r="BDB8" s="173"/>
      <c r="BDC8" s="173"/>
      <c r="BDD8" s="173"/>
      <c r="BDE8" s="173"/>
      <c r="BDF8" s="173"/>
      <c r="BDG8" s="173"/>
      <c r="BDH8" s="173"/>
      <c r="BDI8" s="173"/>
      <c r="BDJ8" s="173"/>
      <c r="BDK8" s="173"/>
      <c r="BDL8" s="173"/>
      <c r="BDM8" s="173"/>
      <c r="BDN8" s="173"/>
      <c r="BDO8" s="173"/>
      <c r="BDP8" s="173"/>
      <c r="BDQ8" s="173"/>
      <c r="BDR8" s="173"/>
      <c r="BDS8" s="173"/>
      <c r="BDT8" s="173"/>
      <c r="BDU8" s="173"/>
      <c r="BDV8" s="173"/>
      <c r="BDW8" s="173"/>
      <c r="BDX8" s="173"/>
      <c r="BDY8" s="173"/>
      <c r="BDZ8" s="173"/>
      <c r="BEA8" s="173"/>
      <c r="BEB8" s="173"/>
      <c r="BEC8" s="173"/>
      <c r="BED8" s="173"/>
      <c r="BEE8" s="173"/>
      <c r="BEF8" s="173"/>
      <c r="BEG8" s="173"/>
      <c r="BEH8" s="173"/>
      <c r="BEI8" s="173"/>
      <c r="BEJ8" s="173"/>
      <c r="BEK8" s="173"/>
      <c r="BEL8" s="173"/>
      <c r="BEM8" s="173"/>
      <c r="BEN8" s="173"/>
      <c r="BEO8" s="173"/>
      <c r="BEP8" s="173"/>
      <c r="BEQ8" s="173"/>
      <c r="BER8" s="173"/>
      <c r="BES8" s="173"/>
      <c r="BET8" s="173"/>
      <c r="BEU8" s="173"/>
      <c r="BEV8" s="173"/>
      <c r="BEW8" s="173"/>
      <c r="BEX8" s="173"/>
      <c r="BEY8" s="173"/>
      <c r="BEZ8" s="173"/>
      <c r="BFA8" s="173"/>
      <c r="BFB8" s="173"/>
      <c r="BFC8" s="173"/>
      <c r="BFD8" s="173"/>
      <c r="BFE8" s="173"/>
      <c r="BFF8" s="173"/>
      <c r="BFG8" s="173"/>
      <c r="BFH8" s="173"/>
      <c r="BFI8" s="173"/>
      <c r="BFJ8" s="173"/>
      <c r="BFK8" s="173"/>
      <c r="BFL8" s="173"/>
      <c r="BFM8" s="173"/>
      <c r="BFN8" s="173"/>
      <c r="BFO8" s="173"/>
      <c r="BFP8" s="173"/>
      <c r="BFQ8" s="173"/>
      <c r="BFR8" s="173"/>
      <c r="BFS8" s="173"/>
      <c r="BFT8" s="173"/>
      <c r="BFU8" s="173"/>
      <c r="BFV8" s="173"/>
      <c r="BFW8" s="173"/>
      <c r="BFX8" s="173"/>
      <c r="BFY8" s="173"/>
      <c r="BFZ8" s="173"/>
      <c r="BGA8" s="173"/>
      <c r="BGB8" s="173"/>
      <c r="BGC8" s="173"/>
      <c r="BGD8" s="173"/>
      <c r="BGE8" s="173"/>
      <c r="BGF8" s="173"/>
      <c r="BGG8" s="173"/>
      <c r="BGH8" s="173"/>
      <c r="BGI8" s="173"/>
      <c r="BGJ8" s="173"/>
      <c r="BGK8" s="173"/>
      <c r="BGL8" s="173"/>
      <c r="BGM8" s="173"/>
      <c r="BGN8" s="173"/>
      <c r="BGO8" s="173"/>
      <c r="BGP8" s="173"/>
      <c r="BGQ8" s="173"/>
      <c r="BGR8" s="173"/>
      <c r="BGS8" s="173"/>
      <c r="BGT8" s="173"/>
      <c r="BGU8" s="173"/>
      <c r="BGV8" s="173"/>
      <c r="BGW8" s="173"/>
      <c r="BGX8" s="173"/>
      <c r="BGY8" s="173"/>
      <c r="BGZ8" s="173"/>
      <c r="BHA8" s="173"/>
      <c r="BHB8" s="173"/>
      <c r="BHC8" s="173"/>
      <c r="BHD8" s="173"/>
      <c r="BHE8" s="173"/>
      <c r="BHF8" s="173"/>
      <c r="BHG8" s="173"/>
      <c r="BHH8" s="173"/>
      <c r="BHI8" s="173"/>
      <c r="BHJ8" s="173"/>
      <c r="BHK8" s="173"/>
      <c r="BHL8" s="173"/>
      <c r="BHM8" s="173"/>
      <c r="BHN8" s="173"/>
      <c r="BHO8" s="173"/>
      <c r="BHP8" s="173"/>
      <c r="BHQ8" s="173"/>
      <c r="BHR8" s="173"/>
      <c r="BHS8" s="173"/>
      <c r="BHT8" s="173"/>
      <c r="BHU8" s="173"/>
      <c r="BHV8" s="173"/>
      <c r="BHW8" s="173"/>
      <c r="BHX8" s="173"/>
      <c r="BHY8" s="173"/>
      <c r="BHZ8" s="173"/>
      <c r="BIA8" s="173"/>
      <c r="BIB8" s="173"/>
      <c r="BIC8" s="173"/>
      <c r="BID8" s="173"/>
      <c r="BIE8" s="173"/>
      <c r="BIF8" s="173"/>
      <c r="BIG8" s="173"/>
      <c r="BIH8" s="173"/>
      <c r="BII8" s="173"/>
      <c r="BIJ8" s="173"/>
      <c r="BIK8" s="173"/>
      <c r="BIL8" s="173"/>
      <c r="BIM8" s="173"/>
      <c r="BIN8" s="173"/>
      <c r="BIO8" s="173"/>
      <c r="BIP8" s="173"/>
      <c r="BIQ8" s="173"/>
      <c r="BIR8" s="173"/>
      <c r="BIS8" s="173"/>
      <c r="BIT8" s="173"/>
      <c r="BIU8" s="173"/>
      <c r="BIV8" s="173"/>
      <c r="BIW8" s="173"/>
      <c r="BIX8" s="173"/>
      <c r="BIY8" s="173"/>
      <c r="BIZ8" s="173"/>
      <c r="BJA8" s="173"/>
      <c r="BJB8" s="173"/>
      <c r="BJC8" s="173"/>
      <c r="BJD8" s="173"/>
      <c r="BJE8" s="173"/>
      <c r="BJF8" s="173"/>
      <c r="BJG8" s="173"/>
      <c r="BJH8" s="173"/>
      <c r="BJI8" s="173"/>
      <c r="BJJ8" s="173"/>
      <c r="BJK8" s="173"/>
      <c r="BJL8" s="173"/>
      <c r="BJM8" s="173"/>
      <c r="BJN8" s="173"/>
      <c r="BJO8" s="173"/>
      <c r="BJP8" s="173"/>
      <c r="BJQ8" s="173"/>
      <c r="BJR8" s="173"/>
      <c r="BJS8" s="173"/>
      <c r="BJT8" s="173"/>
      <c r="BJU8" s="173"/>
      <c r="BJV8" s="173"/>
      <c r="BJW8" s="173"/>
      <c r="BJX8" s="173"/>
      <c r="BJY8" s="173"/>
      <c r="BJZ8" s="173"/>
      <c r="BKA8" s="173"/>
      <c r="BKB8" s="173"/>
      <c r="BKC8" s="173"/>
      <c r="BKD8" s="173"/>
      <c r="BKE8" s="173"/>
      <c r="BKF8" s="173"/>
      <c r="BKG8" s="173"/>
      <c r="BKH8" s="173"/>
      <c r="BKI8" s="173"/>
      <c r="BKJ8" s="173"/>
      <c r="BKK8" s="173"/>
      <c r="BKL8" s="173"/>
      <c r="BKM8" s="173"/>
      <c r="BKN8" s="173"/>
      <c r="BKO8" s="173"/>
      <c r="BKP8" s="173"/>
      <c r="BKQ8" s="173"/>
      <c r="BKR8" s="173"/>
      <c r="BKS8" s="173"/>
      <c r="BKT8" s="173"/>
      <c r="BKU8" s="173"/>
      <c r="BKV8" s="173"/>
      <c r="BKW8" s="173"/>
      <c r="BKX8" s="173"/>
      <c r="BKY8" s="173"/>
      <c r="BKZ8" s="173"/>
      <c r="BLA8" s="173"/>
      <c r="BLB8" s="173"/>
      <c r="BLC8" s="173"/>
      <c r="BLD8" s="173"/>
      <c r="BLE8" s="173"/>
      <c r="BLF8" s="173"/>
      <c r="BLG8" s="173"/>
      <c r="BLH8" s="173"/>
      <c r="BLI8" s="173"/>
      <c r="BLJ8" s="173"/>
      <c r="BLK8" s="173"/>
      <c r="BLL8" s="173"/>
      <c r="BLM8" s="173"/>
      <c r="BLN8" s="173"/>
      <c r="BLO8" s="173"/>
      <c r="BLP8" s="173"/>
      <c r="BLQ8" s="173"/>
      <c r="BLR8" s="173"/>
      <c r="BLS8" s="173"/>
      <c r="BLT8" s="173"/>
      <c r="BLU8" s="173"/>
      <c r="BLV8" s="173"/>
      <c r="BLW8" s="173"/>
      <c r="BLX8" s="173"/>
      <c r="BLY8" s="173"/>
      <c r="BLZ8" s="173"/>
      <c r="BMA8" s="173"/>
      <c r="BMB8" s="173"/>
      <c r="BMC8" s="173"/>
      <c r="BMD8" s="173"/>
      <c r="BME8" s="173"/>
      <c r="BMF8" s="173"/>
      <c r="BMG8" s="173"/>
      <c r="BMH8" s="173"/>
      <c r="BMI8" s="173"/>
      <c r="BMJ8" s="173"/>
      <c r="BMK8" s="173"/>
      <c r="BML8" s="173"/>
      <c r="BMM8" s="173"/>
      <c r="BMN8" s="173"/>
      <c r="BMO8" s="173"/>
      <c r="BMP8" s="173"/>
      <c r="BMQ8" s="173"/>
      <c r="BMR8" s="173"/>
      <c r="BMS8" s="173"/>
      <c r="BMT8" s="173"/>
      <c r="BMU8" s="173"/>
      <c r="BMV8" s="173"/>
      <c r="BMW8" s="173"/>
      <c r="BMX8" s="173"/>
      <c r="BMY8" s="173"/>
      <c r="BMZ8" s="173"/>
      <c r="BNA8" s="173"/>
      <c r="BNB8" s="173"/>
      <c r="BNC8" s="173"/>
      <c r="BND8" s="173"/>
      <c r="BNE8" s="173"/>
      <c r="BNF8" s="173"/>
      <c r="BNG8" s="173"/>
      <c r="BNH8" s="173"/>
      <c r="BNI8" s="173"/>
      <c r="BNJ8" s="173"/>
      <c r="BNK8" s="173"/>
      <c r="BNL8" s="173"/>
      <c r="BNM8" s="173"/>
      <c r="BNN8" s="173"/>
      <c r="BNO8" s="173"/>
      <c r="BNP8" s="173"/>
      <c r="BNQ8" s="173"/>
      <c r="BNR8" s="173"/>
      <c r="BNS8" s="173"/>
      <c r="BNT8" s="173"/>
      <c r="BNU8" s="173"/>
      <c r="BNV8" s="173"/>
      <c r="BNW8" s="173"/>
      <c r="BNX8" s="173"/>
      <c r="BNY8" s="173"/>
      <c r="BNZ8" s="173"/>
      <c r="BOA8" s="173"/>
      <c r="BOB8" s="173"/>
      <c r="BOC8" s="173"/>
      <c r="BOD8" s="173"/>
      <c r="BOE8" s="173"/>
      <c r="BOF8" s="173"/>
      <c r="BOG8" s="173"/>
      <c r="BOH8" s="173"/>
      <c r="BOI8" s="173"/>
      <c r="BOJ8" s="173"/>
      <c r="BOK8" s="173"/>
      <c r="BOL8" s="173"/>
      <c r="BOM8" s="173"/>
      <c r="BON8" s="173"/>
      <c r="BOO8" s="173"/>
      <c r="BOP8" s="173"/>
      <c r="BOQ8" s="173"/>
      <c r="BOR8" s="173"/>
      <c r="BOS8" s="173"/>
      <c r="BOT8" s="173"/>
      <c r="BOU8" s="173"/>
      <c r="BOV8" s="173"/>
      <c r="BOW8" s="173"/>
      <c r="BOX8" s="173"/>
      <c r="BOY8" s="173"/>
      <c r="BOZ8" s="173"/>
      <c r="BPA8" s="173"/>
      <c r="BPB8" s="173"/>
      <c r="BPC8" s="173"/>
      <c r="BPD8" s="173"/>
      <c r="BPE8" s="173"/>
      <c r="BPF8" s="173"/>
      <c r="BPG8" s="173"/>
      <c r="BPH8" s="173"/>
      <c r="BPI8" s="173"/>
      <c r="BPJ8" s="173"/>
      <c r="BPK8" s="173"/>
      <c r="BPL8" s="173"/>
      <c r="BPM8" s="173"/>
      <c r="BPN8" s="173"/>
      <c r="BPO8" s="173"/>
      <c r="BPP8" s="173"/>
      <c r="BPQ8" s="173"/>
      <c r="BPR8" s="173"/>
      <c r="BPS8" s="173"/>
      <c r="BPT8" s="173"/>
      <c r="BPU8" s="173"/>
      <c r="BPV8" s="173"/>
      <c r="BPW8" s="173"/>
      <c r="BPX8" s="173"/>
      <c r="BPY8" s="173"/>
      <c r="BPZ8" s="173"/>
      <c r="BQA8" s="173"/>
      <c r="BQB8" s="173"/>
      <c r="BQC8" s="173"/>
      <c r="BQD8" s="173"/>
      <c r="BQE8" s="173"/>
      <c r="BQF8" s="173"/>
      <c r="BQG8" s="173"/>
      <c r="BQH8" s="173"/>
      <c r="BQI8" s="173"/>
      <c r="BQJ8" s="173"/>
      <c r="BQK8" s="173"/>
      <c r="BQL8" s="173"/>
      <c r="BQM8" s="173"/>
      <c r="BQN8" s="173"/>
      <c r="BQO8" s="173"/>
      <c r="BQP8" s="173"/>
      <c r="BQQ8" s="173"/>
      <c r="BQR8" s="173"/>
      <c r="BQS8" s="173"/>
      <c r="BQT8" s="173"/>
      <c r="BQU8" s="173"/>
      <c r="BQV8" s="173"/>
      <c r="BQW8" s="173"/>
      <c r="BQX8" s="173"/>
      <c r="BQY8" s="173"/>
      <c r="BQZ8" s="173"/>
      <c r="BRA8" s="173"/>
      <c r="BRB8" s="173"/>
      <c r="BRC8" s="173"/>
      <c r="BRD8" s="173"/>
      <c r="BRE8" s="173"/>
      <c r="BRF8" s="173"/>
      <c r="BRG8" s="173"/>
      <c r="BRH8" s="173"/>
      <c r="BRI8" s="173"/>
      <c r="BRJ8" s="173"/>
      <c r="BRK8" s="173"/>
      <c r="BRL8" s="173"/>
      <c r="BRM8" s="173"/>
      <c r="BRN8" s="173"/>
      <c r="BRO8" s="173"/>
      <c r="BRP8" s="173"/>
      <c r="BRQ8" s="173"/>
      <c r="BRR8" s="173"/>
      <c r="BRS8" s="173"/>
      <c r="BRT8" s="173"/>
      <c r="BRU8" s="173"/>
      <c r="BRV8" s="173"/>
      <c r="BRW8" s="173"/>
      <c r="BRX8" s="173"/>
      <c r="BRY8" s="173"/>
      <c r="BRZ8" s="173"/>
      <c r="BSA8" s="173"/>
      <c r="BSB8" s="173"/>
      <c r="BSC8" s="173"/>
      <c r="BSD8" s="173"/>
      <c r="BSE8" s="173"/>
      <c r="BSF8" s="173"/>
      <c r="BSG8" s="173"/>
      <c r="BSH8" s="173"/>
      <c r="BSI8" s="173"/>
      <c r="BSJ8" s="173"/>
      <c r="BSK8" s="173"/>
      <c r="BSL8" s="173"/>
      <c r="BSM8" s="173"/>
      <c r="BSN8" s="173"/>
      <c r="BSO8" s="173"/>
      <c r="BSP8" s="173"/>
      <c r="BSQ8" s="173"/>
      <c r="BSR8" s="173"/>
      <c r="BSS8" s="173"/>
      <c r="BST8" s="173"/>
      <c r="BSU8" s="173"/>
      <c r="BSV8" s="173"/>
      <c r="BSW8" s="173"/>
      <c r="BSX8" s="173"/>
      <c r="BSY8" s="173"/>
      <c r="BSZ8" s="173"/>
      <c r="BTA8" s="173"/>
      <c r="BTB8" s="173"/>
      <c r="BTC8" s="173"/>
      <c r="BTD8" s="173"/>
      <c r="BTE8" s="173"/>
      <c r="BTF8" s="173"/>
      <c r="BTG8" s="173"/>
      <c r="BTH8" s="173"/>
      <c r="BTI8" s="173"/>
      <c r="BTJ8" s="173"/>
      <c r="BTK8" s="173"/>
      <c r="BTL8" s="173"/>
      <c r="BTM8" s="173"/>
      <c r="BTN8" s="173"/>
      <c r="BTO8" s="173"/>
      <c r="BTP8" s="173"/>
      <c r="BTQ8" s="173"/>
      <c r="BTR8" s="173"/>
      <c r="BTS8" s="173"/>
      <c r="BTT8" s="173"/>
      <c r="BTU8" s="173"/>
      <c r="BTV8" s="173"/>
      <c r="BTW8" s="173"/>
      <c r="BTX8" s="173"/>
      <c r="BTY8" s="173"/>
      <c r="BTZ8" s="173"/>
      <c r="BUA8" s="173"/>
      <c r="BUB8" s="173"/>
      <c r="BUC8" s="173"/>
      <c r="BUD8" s="173"/>
      <c r="BUE8" s="173"/>
      <c r="BUF8" s="173"/>
      <c r="BUG8" s="173"/>
      <c r="BUH8" s="173"/>
      <c r="BUI8" s="173"/>
      <c r="BUJ8" s="173"/>
      <c r="BUK8" s="173"/>
      <c r="BUL8" s="173"/>
      <c r="BUM8" s="173"/>
      <c r="BUN8" s="173"/>
      <c r="BUO8" s="173"/>
      <c r="BUP8" s="173"/>
      <c r="BUQ8" s="173"/>
      <c r="BUR8" s="173"/>
      <c r="BUS8" s="173"/>
      <c r="BUT8" s="173"/>
      <c r="BUU8" s="173"/>
      <c r="BUV8" s="173"/>
      <c r="BUW8" s="173"/>
      <c r="BUX8" s="173"/>
      <c r="BUY8" s="173"/>
      <c r="BUZ8" s="173"/>
      <c r="BVA8" s="173"/>
      <c r="BVB8" s="173"/>
      <c r="BVC8" s="173"/>
      <c r="BVD8" s="173"/>
      <c r="BVE8" s="173"/>
      <c r="BVF8" s="173"/>
      <c r="BVG8" s="173"/>
      <c r="BVH8" s="173"/>
      <c r="BVI8" s="173"/>
      <c r="BVJ8" s="173"/>
      <c r="BVK8" s="173"/>
      <c r="BVL8" s="173"/>
      <c r="BVM8" s="173"/>
      <c r="BVN8" s="173"/>
      <c r="BVO8" s="173"/>
      <c r="BVP8" s="173"/>
      <c r="BVQ8" s="173"/>
      <c r="BVR8" s="173"/>
      <c r="BVS8" s="173"/>
      <c r="BVT8" s="173"/>
      <c r="BVU8" s="173"/>
      <c r="BVV8" s="173"/>
      <c r="BVW8" s="173"/>
      <c r="BVX8" s="173"/>
      <c r="BVY8" s="173"/>
      <c r="BVZ8" s="173"/>
      <c r="BWA8" s="173"/>
      <c r="BWB8" s="173"/>
      <c r="BWC8" s="173"/>
      <c r="BWD8" s="173"/>
      <c r="BWE8" s="173"/>
      <c r="BWF8" s="173"/>
      <c r="BWG8" s="173"/>
      <c r="BWH8" s="173"/>
      <c r="BWI8" s="173"/>
      <c r="BWJ8" s="173"/>
      <c r="BWK8" s="173"/>
      <c r="BWL8" s="173"/>
      <c r="BWM8" s="173"/>
      <c r="BWN8" s="173"/>
      <c r="BWO8" s="173"/>
      <c r="BWP8" s="173"/>
      <c r="BWQ8" s="173"/>
      <c r="BWR8" s="173"/>
      <c r="BWS8" s="173"/>
      <c r="BWT8" s="173"/>
      <c r="BWU8" s="173"/>
      <c r="BWV8" s="173"/>
      <c r="BWW8" s="173"/>
      <c r="BWX8" s="173"/>
      <c r="BWY8" s="173"/>
      <c r="BWZ8" s="173"/>
      <c r="BXA8" s="173"/>
      <c r="BXB8" s="173"/>
      <c r="BXC8" s="173"/>
      <c r="BXD8" s="173"/>
      <c r="BXE8" s="173"/>
      <c r="BXF8" s="173"/>
      <c r="BXG8" s="173"/>
      <c r="BXH8" s="173"/>
      <c r="BXI8" s="173"/>
      <c r="BXJ8" s="173"/>
      <c r="BXK8" s="173"/>
      <c r="BXL8" s="173"/>
      <c r="BXM8" s="173"/>
      <c r="BXN8" s="173"/>
      <c r="BXO8" s="173"/>
      <c r="BXP8" s="173"/>
      <c r="BXQ8" s="173"/>
      <c r="BXR8" s="173"/>
      <c r="BXS8" s="173"/>
      <c r="BXT8" s="173"/>
      <c r="BXU8" s="173"/>
      <c r="BXV8" s="173"/>
      <c r="BXW8" s="173"/>
      <c r="BXX8" s="173"/>
      <c r="BXY8" s="173"/>
      <c r="BXZ8" s="173"/>
      <c r="BYA8" s="173"/>
      <c r="BYB8" s="173"/>
      <c r="BYC8" s="173"/>
      <c r="BYD8" s="173"/>
      <c r="BYE8" s="173"/>
      <c r="BYF8" s="173"/>
      <c r="BYG8" s="173"/>
      <c r="BYH8" s="173"/>
      <c r="BYI8" s="173"/>
      <c r="BYJ8" s="173"/>
      <c r="BYK8" s="173"/>
      <c r="BYL8" s="173"/>
      <c r="BYM8" s="173"/>
      <c r="BYN8" s="173"/>
      <c r="BYO8" s="173"/>
      <c r="BYP8" s="173"/>
      <c r="BYQ8" s="173"/>
      <c r="BYR8" s="173"/>
      <c r="BYS8" s="173"/>
      <c r="BYT8" s="173"/>
      <c r="BYU8" s="173"/>
      <c r="BYV8" s="173"/>
      <c r="BYW8" s="173"/>
      <c r="BYX8" s="173"/>
      <c r="BYY8" s="173"/>
      <c r="BYZ8" s="173"/>
      <c r="BZA8" s="173"/>
      <c r="BZB8" s="173"/>
      <c r="BZC8" s="173"/>
      <c r="BZD8" s="173"/>
      <c r="BZE8" s="173"/>
      <c r="BZF8" s="173"/>
      <c r="BZG8" s="173"/>
      <c r="BZH8" s="173"/>
      <c r="BZI8" s="173"/>
      <c r="BZJ8" s="173"/>
      <c r="BZK8" s="173"/>
      <c r="BZL8" s="173"/>
      <c r="BZM8" s="173"/>
      <c r="BZN8" s="173"/>
      <c r="BZO8" s="173"/>
      <c r="BZP8" s="173"/>
      <c r="BZQ8" s="173"/>
      <c r="BZR8" s="173"/>
      <c r="BZS8" s="173"/>
      <c r="BZT8" s="173"/>
      <c r="BZU8" s="173"/>
      <c r="BZV8" s="173"/>
      <c r="BZW8" s="173"/>
      <c r="BZX8" s="173"/>
      <c r="BZY8" s="173"/>
      <c r="BZZ8" s="173"/>
      <c r="CAA8" s="173"/>
      <c r="CAB8" s="173"/>
      <c r="CAC8" s="173"/>
      <c r="CAD8" s="173"/>
      <c r="CAE8" s="173"/>
      <c r="CAF8" s="173"/>
      <c r="CAG8" s="173"/>
      <c r="CAH8" s="173"/>
      <c r="CAI8" s="173"/>
      <c r="CAJ8" s="173"/>
      <c r="CAK8" s="173"/>
      <c r="CAL8" s="173"/>
      <c r="CAM8" s="173"/>
      <c r="CAN8" s="173"/>
      <c r="CAO8" s="173"/>
      <c r="CAP8" s="173"/>
      <c r="CAQ8" s="173"/>
      <c r="CAR8" s="173"/>
      <c r="CAS8" s="173"/>
      <c r="CAT8" s="173"/>
      <c r="CAU8" s="173"/>
      <c r="CAV8" s="173"/>
      <c r="CAW8" s="173"/>
      <c r="CAX8" s="173"/>
      <c r="CAY8" s="173"/>
      <c r="CAZ8" s="173"/>
      <c r="CBA8" s="173"/>
      <c r="CBB8" s="173"/>
      <c r="CBC8" s="173"/>
      <c r="CBD8" s="173"/>
      <c r="CBE8" s="173"/>
      <c r="CBF8" s="173"/>
      <c r="CBG8" s="173"/>
      <c r="CBH8" s="173"/>
      <c r="CBI8" s="173"/>
      <c r="CBJ8" s="173"/>
      <c r="CBK8" s="173"/>
      <c r="CBL8" s="173"/>
      <c r="CBM8" s="173"/>
      <c r="CBN8" s="173"/>
      <c r="CBO8" s="173"/>
      <c r="CBP8" s="173"/>
      <c r="CBQ8" s="173"/>
      <c r="CBR8" s="173"/>
      <c r="CBS8" s="173"/>
      <c r="CBT8" s="173"/>
      <c r="CBU8" s="173"/>
      <c r="CBV8" s="173"/>
      <c r="CBW8" s="173"/>
      <c r="CBX8" s="173"/>
      <c r="CBY8" s="173"/>
      <c r="CBZ8" s="173"/>
      <c r="CCA8" s="173"/>
      <c r="CCB8" s="173"/>
      <c r="CCC8" s="173"/>
      <c r="CCD8" s="173"/>
      <c r="CCE8" s="173"/>
      <c r="CCF8" s="173"/>
      <c r="CCG8" s="173"/>
      <c r="CCH8" s="173"/>
      <c r="CCI8" s="173"/>
      <c r="CCJ8" s="173"/>
      <c r="CCK8" s="173"/>
      <c r="CCL8" s="173"/>
      <c r="CCM8" s="173"/>
      <c r="CCN8" s="173"/>
      <c r="CCO8" s="173"/>
      <c r="CCP8" s="173"/>
      <c r="CCQ8" s="173"/>
      <c r="CCR8" s="173"/>
      <c r="CCS8" s="173"/>
      <c r="CCT8" s="173"/>
      <c r="CCU8" s="173"/>
      <c r="CCV8" s="173"/>
      <c r="CCW8" s="173"/>
      <c r="CCX8" s="173"/>
      <c r="CCY8" s="173"/>
      <c r="CCZ8" s="173"/>
      <c r="CDA8" s="173"/>
      <c r="CDB8" s="173"/>
      <c r="CDC8" s="173"/>
      <c r="CDD8" s="173"/>
      <c r="CDE8" s="173"/>
      <c r="CDF8" s="173"/>
      <c r="CDG8" s="173"/>
      <c r="CDH8" s="173"/>
      <c r="CDI8" s="173"/>
      <c r="CDJ8" s="173"/>
      <c r="CDK8" s="173"/>
      <c r="CDL8" s="173"/>
      <c r="CDM8" s="173"/>
      <c r="CDN8" s="173"/>
      <c r="CDO8" s="173"/>
      <c r="CDP8" s="173"/>
      <c r="CDQ8" s="173"/>
      <c r="CDR8" s="173"/>
      <c r="CDS8" s="173"/>
      <c r="CDT8" s="173"/>
      <c r="CDU8" s="173"/>
      <c r="CDV8" s="173"/>
      <c r="CDW8" s="173"/>
      <c r="CDX8" s="173"/>
      <c r="CDY8" s="173"/>
      <c r="CDZ8" s="173"/>
      <c r="CEA8" s="173"/>
      <c r="CEB8" s="173"/>
      <c r="CEC8" s="173"/>
      <c r="CED8" s="173"/>
      <c r="CEE8" s="173"/>
      <c r="CEF8" s="173"/>
      <c r="CEG8" s="173"/>
      <c r="CEH8" s="173"/>
      <c r="CEI8" s="173"/>
      <c r="CEJ8" s="173"/>
      <c r="CEK8" s="173"/>
      <c r="CEL8" s="173"/>
      <c r="CEM8" s="173"/>
      <c r="CEN8" s="173"/>
      <c r="CEO8" s="173"/>
      <c r="CEP8" s="173"/>
      <c r="CEQ8" s="173"/>
      <c r="CER8" s="173"/>
      <c r="CES8" s="173"/>
      <c r="CET8" s="173"/>
      <c r="CEU8" s="173"/>
      <c r="CEV8" s="173"/>
      <c r="CEW8" s="173"/>
      <c r="CEX8" s="173"/>
      <c r="CEY8" s="173"/>
      <c r="CEZ8" s="173"/>
      <c r="CFA8" s="173"/>
      <c r="CFB8" s="173"/>
      <c r="CFC8" s="173"/>
      <c r="CFD8" s="173"/>
      <c r="CFE8" s="173"/>
      <c r="CFF8" s="173"/>
      <c r="CFG8" s="173"/>
      <c r="CFH8" s="173"/>
      <c r="CFI8" s="173"/>
      <c r="CFJ8" s="173"/>
      <c r="CFK8" s="173"/>
      <c r="CFL8" s="173"/>
      <c r="CFM8" s="173"/>
      <c r="CFN8" s="173"/>
      <c r="CFO8" s="173"/>
      <c r="CFP8" s="173"/>
      <c r="CFQ8" s="173"/>
      <c r="CFR8" s="173"/>
      <c r="CFS8" s="173"/>
      <c r="CFT8" s="173"/>
      <c r="CFU8" s="173"/>
      <c r="CFV8" s="173"/>
      <c r="CFW8" s="173"/>
      <c r="CFX8" s="173"/>
      <c r="CFY8" s="173"/>
      <c r="CFZ8" s="173"/>
      <c r="CGA8" s="173"/>
      <c r="CGB8" s="173"/>
      <c r="CGC8" s="173"/>
      <c r="CGD8" s="173"/>
      <c r="CGE8" s="173"/>
      <c r="CGF8" s="173"/>
      <c r="CGG8" s="173"/>
      <c r="CGH8" s="173"/>
      <c r="CGI8" s="173"/>
      <c r="CGJ8" s="173"/>
      <c r="CGK8" s="173"/>
      <c r="CGL8" s="173"/>
      <c r="CGM8" s="173"/>
      <c r="CGN8" s="173"/>
      <c r="CGO8" s="173"/>
      <c r="CGP8" s="173"/>
      <c r="CGQ8" s="173"/>
      <c r="CGR8" s="173"/>
      <c r="CGS8" s="173"/>
      <c r="CGT8" s="173"/>
      <c r="CGU8" s="173"/>
      <c r="CGV8" s="173"/>
      <c r="CGW8" s="173"/>
      <c r="CGX8" s="173"/>
      <c r="CGY8" s="173"/>
      <c r="CGZ8" s="173"/>
      <c r="CHA8" s="173"/>
      <c r="CHB8" s="173"/>
      <c r="CHC8" s="173"/>
      <c r="CHD8" s="173"/>
      <c r="CHE8" s="173"/>
      <c r="CHF8" s="173"/>
      <c r="CHG8" s="173"/>
      <c r="CHH8" s="173"/>
      <c r="CHI8" s="173"/>
      <c r="CHJ8" s="173"/>
      <c r="CHK8" s="173"/>
      <c r="CHL8" s="173"/>
      <c r="CHM8" s="173"/>
      <c r="CHN8" s="173"/>
      <c r="CHO8" s="173"/>
      <c r="CHP8" s="173"/>
      <c r="CHQ8" s="173"/>
      <c r="CHR8" s="173"/>
      <c r="CHS8" s="173"/>
      <c r="CHT8" s="173"/>
      <c r="CHU8" s="173"/>
      <c r="CHV8" s="173"/>
      <c r="CHW8" s="173"/>
      <c r="CHX8" s="173"/>
      <c r="CHY8" s="173"/>
      <c r="CHZ8" s="173"/>
      <c r="CIA8" s="173"/>
      <c r="CIB8" s="173"/>
      <c r="CIC8" s="173"/>
      <c r="CID8" s="173"/>
      <c r="CIE8" s="173"/>
      <c r="CIF8" s="173"/>
      <c r="CIG8" s="173"/>
      <c r="CIH8" s="173"/>
      <c r="CII8" s="173"/>
      <c r="CIJ8" s="173"/>
      <c r="CIK8" s="173"/>
      <c r="CIL8" s="173"/>
      <c r="CIM8" s="173"/>
      <c r="CIN8" s="173"/>
      <c r="CIO8" s="173"/>
      <c r="CIP8" s="173"/>
      <c r="CIQ8" s="173"/>
      <c r="CIR8" s="173"/>
      <c r="CIS8" s="173"/>
      <c r="CIT8" s="173"/>
      <c r="CIU8" s="173"/>
      <c r="CIV8" s="173"/>
      <c r="CIW8" s="173"/>
      <c r="CIX8" s="173"/>
      <c r="CIY8" s="173"/>
      <c r="CIZ8" s="173"/>
      <c r="CJA8" s="173"/>
      <c r="CJB8" s="173"/>
      <c r="CJC8" s="173"/>
      <c r="CJD8" s="173"/>
      <c r="CJE8" s="173"/>
      <c r="CJF8" s="173"/>
      <c r="CJG8" s="173"/>
      <c r="CJH8" s="173"/>
      <c r="CJI8" s="173"/>
      <c r="CJJ8" s="173"/>
      <c r="CJK8" s="173"/>
      <c r="CJL8" s="173"/>
      <c r="CJM8" s="173"/>
      <c r="CJN8" s="173"/>
      <c r="CJO8" s="173"/>
      <c r="CJP8" s="173"/>
      <c r="CJQ8" s="173"/>
      <c r="CJR8" s="173"/>
      <c r="CJS8" s="173"/>
      <c r="CJT8" s="173"/>
      <c r="CJU8" s="173"/>
      <c r="CJV8" s="173"/>
      <c r="CJW8" s="173"/>
      <c r="CJX8" s="173"/>
      <c r="CJY8" s="173"/>
      <c r="CJZ8" s="173"/>
      <c r="CKA8" s="173"/>
      <c r="CKB8" s="173"/>
      <c r="CKC8" s="173"/>
      <c r="CKD8" s="173"/>
      <c r="CKE8" s="173"/>
      <c r="CKF8" s="173"/>
      <c r="CKG8" s="173"/>
      <c r="CKH8" s="173"/>
      <c r="CKI8" s="173"/>
      <c r="CKJ8" s="173"/>
      <c r="CKK8" s="173"/>
      <c r="CKL8" s="173"/>
      <c r="CKM8" s="173"/>
      <c r="CKN8" s="173"/>
      <c r="CKO8" s="173"/>
      <c r="CKP8" s="173"/>
      <c r="CKQ8" s="173"/>
      <c r="CKR8" s="173"/>
      <c r="CKS8" s="173"/>
      <c r="CKT8" s="173"/>
      <c r="CKU8" s="173"/>
      <c r="CKV8" s="173"/>
      <c r="CKW8" s="173"/>
      <c r="CKX8" s="173"/>
      <c r="CKY8" s="173"/>
      <c r="CKZ8" s="173"/>
      <c r="CLA8" s="173"/>
      <c r="CLB8" s="173"/>
      <c r="CLC8" s="173"/>
      <c r="CLD8" s="173"/>
      <c r="CLE8" s="173"/>
      <c r="CLF8" s="173"/>
      <c r="CLG8" s="173"/>
      <c r="CLH8" s="173"/>
      <c r="CLI8" s="173"/>
      <c r="CLJ8" s="173"/>
      <c r="CLK8" s="173"/>
      <c r="CLL8" s="173"/>
      <c r="CLM8" s="173"/>
      <c r="CLN8" s="173"/>
      <c r="CLO8" s="173"/>
      <c r="CLP8" s="173"/>
      <c r="CLQ8" s="173"/>
      <c r="CLR8" s="173"/>
      <c r="CLS8" s="173"/>
      <c r="CLT8" s="173"/>
      <c r="CLU8" s="173"/>
      <c r="CLV8" s="173"/>
      <c r="CLW8" s="173"/>
      <c r="CLX8" s="173"/>
      <c r="CLY8" s="173"/>
      <c r="CLZ8" s="173"/>
      <c r="CMA8" s="173"/>
      <c r="CMB8" s="173"/>
      <c r="CMC8" s="173"/>
      <c r="CMD8" s="173"/>
      <c r="CME8" s="173"/>
      <c r="CMF8" s="173"/>
      <c r="CMG8" s="173"/>
      <c r="CMH8" s="173"/>
      <c r="CMI8" s="173"/>
      <c r="CMJ8" s="173"/>
      <c r="CMK8" s="173"/>
      <c r="CML8" s="173"/>
      <c r="CMM8" s="173"/>
      <c r="CMN8" s="173"/>
      <c r="CMO8" s="173"/>
      <c r="CMP8" s="173"/>
      <c r="CMQ8" s="173"/>
      <c r="CMR8" s="173"/>
      <c r="CMS8" s="173"/>
      <c r="CMT8" s="173"/>
      <c r="CMU8" s="173"/>
      <c r="CMV8" s="173"/>
      <c r="CMW8" s="173"/>
      <c r="CMX8" s="173"/>
      <c r="CMY8" s="173"/>
      <c r="CMZ8" s="173"/>
      <c r="CNA8" s="173"/>
      <c r="CNB8" s="173"/>
      <c r="CNC8" s="173"/>
      <c r="CND8" s="173"/>
      <c r="CNE8" s="173"/>
      <c r="CNF8" s="173"/>
      <c r="CNG8" s="173"/>
      <c r="CNH8" s="173"/>
      <c r="CNI8" s="173"/>
      <c r="CNJ8" s="173"/>
      <c r="CNK8" s="173"/>
      <c r="CNL8" s="173"/>
      <c r="CNM8" s="173"/>
      <c r="CNN8" s="173"/>
      <c r="CNO8" s="173"/>
      <c r="CNP8" s="173"/>
      <c r="CNQ8" s="173"/>
      <c r="CNR8" s="173"/>
      <c r="CNS8" s="173"/>
      <c r="CNT8" s="173"/>
      <c r="CNU8" s="173"/>
      <c r="CNV8" s="173"/>
      <c r="CNW8" s="173"/>
      <c r="CNX8" s="173"/>
      <c r="CNY8" s="173"/>
      <c r="CNZ8" s="173"/>
      <c r="COA8" s="173"/>
      <c r="COB8" s="173"/>
      <c r="COC8" s="173"/>
      <c r="COD8" s="173"/>
      <c r="COE8" s="173"/>
      <c r="COF8" s="173"/>
      <c r="COG8" s="173"/>
      <c r="COH8" s="173"/>
      <c r="COI8" s="173"/>
      <c r="COJ8" s="173"/>
      <c r="COK8" s="173"/>
      <c r="COL8" s="173"/>
      <c r="COM8" s="173"/>
      <c r="CON8" s="173"/>
      <c r="COO8" s="173"/>
      <c r="COP8" s="173"/>
      <c r="COQ8" s="173"/>
      <c r="COR8" s="173"/>
      <c r="COS8" s="173"/>
      <c r="COT8" s="173"/>
      <c r="COU8" s="173"/>
      <c r="COV8" s="173"/>
      <c r="COW8" s="173"/>
      <c r="COX8" s="173"/>
      <c r="COY8" s="173"/>
      <c r="COZ8" s="173"/>
      <c r="CPA8" s="173"/>
      <c r="CPB8" s="173"/>
      <c r="CPC8" s="173"/>
      <c r="CPD8" s="173"/>
      <c r="CPE8" s="173"/>
      <c r="CPF8" s="173"/>
      <c r="CPG8" s="173"/>
      <c r="CPH8" s="173"/>
      <c r="CPI8" s="173"/>
      <c r="CPJ8" s="173"/>
      <c r="CPK8" s="173"/>
      <c r="CPL8" s="173"/>
      <c r="CPM8" s="173"/>
      <c r="CPN8" s="173"/>
      <c r="CPO8" s="173"/>
      <c r="CPP8" s="173"/>
      <c r="CPQ8" s="173"/>
      <c r="CPR8" s="173"/>
      <c r="CPS8" s="173"/>
      <c r="CPT8" s="173"/>
      <c r="CPU8" s="173"/>
      <c r="CPV8" s="173"/>
      <c r="CPW8" s="173"/>
      <c r="CPX8" s="173"/>
      <c r="CPY8" s="173"/>
      <c r="CPZ8" s="173"/>
      <c r="CQA8" s="173"/>
      <c r="CQB8" s="173"/>
      <c r="CQC8" s="173"/>
      <c r="CQD8" s="173"/>
      <c r="CQE8" s="173"/>
      <c r="CQF8" s="173"/>
      <c r="CQG8" s="173"/>
      <c r="CQH8" s="173"/>
      <c r="CQI8" s="173"/>
      <c r="CQJ8" s="173"/>
      <c r="CQK8" s="173"/>
      <c r="CQL8" s="173"/>
      <c r="CQM8" s="173"/>
      <c r="CQN8" s="173"/>
      <c r="CQO8" s="173"/>
      <c r="CQP8" s="173"/>
      <c r="CQQ8" s="173"/>
      <c r="CQR8" s="173"/>
      <c r="CQS8" s="173"/>
      <c r="CQT8" s="173"/>
      <c r="CQU8" s="173"/>
      <c r="CQV8" s="173"/>
      <c r="CQW8" s="173"/>
      <c r="CQX8" s="173"/>
      <c r="CQY8" s="173"/>
      <c r="CQZ8" s="173"/>
      <c r="CRA8" s="173"/>
      <c r="CRB8" s="173"/>
      <c r="CRC8" s="173"/>
      <c r="CRD8" s="173"/>
      <c r="CRE8" s="173"/>
      <c r="CRF8" s="173"/>
      <c r="CRG8" s="173"/>
      <c r="CRH8" s="173"/>
      <c r="CRI8" s="173"/>
      <c r="CRJ8" s="173"/>
      <c r="CRK8" s="173"/>
      <c r="CRL8" s="173"/>
      <c r="CRM8" s="173"/>
      <c r="CRN8" s="173"/>
      <c r="CRO8" s="173"/>
      <c r="CRP8" s="173"/>
      <c r="CRQ8" s="173"/>
      <c r="CRR8" s="173"/>
      <c r="CRS8" s="173"/>
      <c r="CRT8" s="173"/>
      <c r="CRU8" s="173"/>
      <c r="CRV8" s="173"/>
      <c r="CRW8" s="173"/>
      <c r="CRX8" s="173"/>
      <c r="CRY8" s="173"/>
      <c r="CRZ8" s="173"/>
      <c r="CSA8" s="173"/>
      <c r="CSB8" s="173"/>
      <c r="CSC8" s="173"/>
      <c r="CSD8" s="173"/>
      <c r="CSE8" s="173"/>
      <c r="CSF8" s="173"/>
      <c r="CSG8" s="173"/>
      <c r="CSH8" s="173"/>
      <c r="CSI8" s="173"/>
      <c r="CSJ8" s="173"/>
      <c r="CSK8" s="173"/>
      <c r="CSL8" s="173"/>
      <c r="CSM8" s="173"/>
      <c r="CSN8" s="173"/>
      <c r="CSO8" s="173"/>
      <c r="CSP8" s="173"/>
      <c r="CSQ8" s="173"/>
      <c r="CSR8" s="173"/>
      <c r="CSS8" s="173"/>
      <c r="CST8" s="173"/>
      <c r="CSU8" s="173"/>
      <c r="CSV8" s="173"/>
      <c r="CSW8" s="173"/>
      <c r="CSX8" s="173"/>
      <c r="CSY8" s="173"/>
      <c r="CSZ8" s="173"/>
      <c r="CTA8" s="173"/>
      <c r="CTB8" s="173"/>
      <c r="CTC8" s="173"/>
      <c r="CTD8" s="173"/>
      <c r="CTE8" s="173"/>
      <c r="CTF8" s="173"/>
      <c r="CTG8" s="173"/>
      <c r="CTH8" s="173"/>
      <c r="CTI8" s="173"/>
      <c r="CTJ8" s="173"/>
      <c r="CTK8" s="173"/>
      <c r="CTL8" s="173"/>
      <c r="CTM8" s="173"/>
      <c r="CTN8" s="173"/>
      <c r="CTO8" s="173"/>
      <c r="CTP8" s="173"/>
      <c r="CTQ8" s="173"/>
      <c r="CTR8" s="173"/>
      <c r="CTS8" s="173"/>
      <c r="CTT8" s="173"/>
      <c r="CTU8" s="173"/>
      <c r="CTV8" s="173"/>
      <c r="CTW8" s="173"/>
      <c r="CTX8" s="173"/>
      <c r="CTY8" s="173"/>
      <c r="CTZ8" s="173"/>
      <c r="CUA8" s="173"/>
      <c r="CUB8" s="173"/>
      <c r="CUC8" s="173"/>
      <c r="CUD8" s="173"/>
      <c r="CUE8" s="173"/>
      <c r="CUF8" s="173"/>
      <c r="CUG8" s="173"/>
      <c r="CUH8" s="173"/>
      <c r="CUI8" s="173"/>
      <c r="CUJ8" s="173"/>
      <c r="CUK8" s="173"/>
      <c r="CUL8" s="173"/>
      <c r="CUM8" s="173"/>
      <c r="CUN8" s="173"/>
      <c r="CUO8" s="173"/>
      <c r="CUP8" s="173"/>
      <c r="CUQ8" s="173"/>
      <c r="CUR8" s="173"/>
      <c r="CUS8" s="173"/>
      <c r="CUT8" s="173"/>
      <c r="CUU8" s="173"/>
      <c r="CUV8" s="173"/>
      <c r="CUW8" s="173"/>
      <c r="CUX8" s="173"/>
      <c r="CUY8" s="173"/>
      <c r="CUZ8" s="173"/>
      <c r="CVA8" s="173"/>
      <c r="CVB8" s="173"/>
      <c r="CVC8" s="173"/>
      <c r="CVD8" s="173"/>
      <c r="CVE8" s="173"/>
      <c r="CVF8" s="173"/>
      <c r="CVG8" s="173"/>
      <c r="CVH8" s="173"/>
      <c r="CVI8" s="173"/>
      <c r="CVJ8" s="173"/>
      <c r="CVK8" s="173"/>
      <c r="CVL8" s="173"/>
      <c r="CVM8" s="173"/>
      <c r="CVN8" s="173"/>
      <c r="CVO8" s="173"/>
      <c r="CVP8" s="173"/>
      <c r="CVQ8" s="173"/>
      <c r="CVR8" s="173"/>
      <c r="CVS8" s="173"/>
      <c r="CVT8" s="173"/>
      <c r="CVU8" s="173"/>
      <c r="CVV8" s="173"/>
      <c r="CVW8" s="173"/>
      <c r="CVX8" s="173"/>
      <c r="CVY8" s="173"/>
      <c r="CVZ8" s="173"/>
      <c r="CWA8" s="173"/>
      <c r="CWB8" s="173"/>
      <c r="CWC8" s="173"/>
      <c r="CWD8" s="173"/>
      <c r="CWE8" s="173"/>
      <c r="CWF8" s="173"/>
      <c r="CWG8" s="173"/>
      <c r="CWH8" s="173"/>
      <c r="CWI8" s="173"/>
      <c r="CWJ8" s="173"/>
      <c r="CWK8" s="173"/>
      <c r="CWL8" s="173"/>
      <c r="CWM8" s="173"/>
      <c r="CWN8" s="173"/>
      <c r="CWO8" s="173"/>
      <c r="CWP8" s="173"/>
      <c r="CWQ8" s="173"/>
      <c r="CWR8" s="173"/>
      <c r="CWS8" s="173"/>
      <c r="CWT8" s="173"/>
      <c r="CWU8" s="173"/>
      <c r="CWV8" s="173"/>
      <c r="CWW8" s="173"/>
      <c r="CWX8" s="173"/>
      <c r="CWY8" s="173"/>
      <c r="CWZ8" s="173"/>
      <c r="CXA8" s="173"/>
      <c r="CXB8" s="173"/>
      <c r="CXC8" s="173"/>
      <c r="CXD8" s="173"/>
      <c r="CXE8" s="173"/>
      <c r="CXF8" s="173"/>
      <c r="CXG8" s="173"/>
      <c r="CXH8" s="173"/>
      <c r="CXI8" s="173"/>
      <c r="CXJ8" s="173"/>
      <c r="CXK8" s="173"/>
      <c r="CXL8" s="173"/>
      <c r="CXM8" s="173"/>
      <c r="CXN8" s="173"/>
      <c r="CXO8" s="173"/>
      <c r="CXP8" s="173"/>
      <c r="CXQ8" s="173"/>
      <c r="CXR8" s="173"/>
      <c r="CXS8" s="173"/>
      <c r="CXT8" s="173"/>
      <c r="CXU8" s="173"/>
      <c r="CXV8" s="173"/>
      <c r="CXW8" s="173"/>
      <c r="CXX8" s="173"/>
      <c r="CXY8" s="173"/>
      <c r="CXZ8" s="173"/>
      <c r="CYA8" s="173"/>
      <c r="CYB8" s="173"/>
      <c r="CYC8" s="173"/>
      <c r="CYD8" s="173"/>
      <c r="CYE8" s="173"/>
      <c r="CYF8" s="173"/>
      <c r="CYG8" s="173"/>
      <c r="CYH8" s="173"/>
      <c r="CYI8" s="173"/>
      <c r="CYJ8" s="173"/>
      <c r="CYK8" s="173"/>
      <c r="CYL8" s="173"/>
      <c r="CYM8" s="173"/>
      <c r="CYN8" s="173"/>
      <c r="CYO8" s="173"/>
      <c r="CYP8" s="173"/>
      <c r="CYQ8" s="173"/>
      <c r="CYR8" s="173"/>
      <c r="CYS8" s="173"/>
      <c r="CYT8" s="173"/>
      <c r="CYU8" s="173"/>
      <c r="CYV8" s="173"/>
      <c r="CYW8" s="173"/>
      <c r="CYX8" s="173"/>
      <c r="CYY8" s="173"/>
      <c r="CYZ8" s="173"/>
      <c r="CZA8" s="173"/>
      <c r="CZB8" s="173"/>
      <c r="CZC8" s="173"/>
      <c r="CZD8" s="173"/>
      <c r="CZE8" s="173"/>
      <c r="CZF8" s="173"/>
      <c r="CZG8" s="173"/>
      <c r="CZH8" s="173"/>
      <c r="CZI8" s="173"/>
      <c r="CZJ8" s="173"/>
      <c r="CZK8" s="173"/>
      <c r="CZL8" s="173"/>
      <c r="CZM8" s="173"/>
      <c r="CZN8" s="173"/>
      <c r="CZO8" s="173"/>
      <c r="CZP8" s="173"/>
      <c r="CZQ8" s="173"/>
      <c r="CZR8" s="173"/>
      <c r="CZS8" s="173"/>
      <c r="CZT8" s="173"/>
      <c r="CZU8" s="173"/>
      <c r="CZV8" s="173"/>
      <c r="CZW8" s="173"/>
      <c r="CZX8" s="173"/>
      <c r="CZY8" s="173"/>
      <c r="CZZ8" s="173"/>
      <c r="DAA8" s="173"/>
      <c r="DAB8" s="173"/>
      <c r="DAC8" s="173"/>
      <c r="DAD8" s="173"/>
      <c r="DAE8" s="173"/>
      <c r="DAF8" s="173"/>
      <c r="DAG8" s="173"/>
      <c r="DAH8" s="173"/>
      <c r="DAI8" s="173"/>
      <c r="DAJ8" s="173"/>
      <c r="DAK8" s="173"/>
      <c r="DAL8" s="173"/>
      <c r="DAM8" s="173"/>
      <c r="DAN8" s="173"/>
      <c r="DAO8" s="173"/>
      <c r="DAP8" s="173"/>
      <c r="DAQ8" s="173"/>
      <c r="DAR8" s="173"/>
      <c r="DAS8" s="173"/>
      <c r="DAT8" s="173"/>
      <c r="DAU8" s="173"/>
      <c r="DAV8" s="173"/>
      <c r="DAW8" s="173"/>
      <c r="DAX8" s="173"/>
      <c r="DAY8" s="173"/>
      <c r="DAZ8" s="173"/>
      <c r="DBA8" s="173"/>
      <c r="DBB8" s="173"/>
      <c r="DBC8" s="173"/>
      <c r="DBD8" s="173"/>
      <c r="DBE8" s="173"/>
      <c r="DBF8" s="173"/>
      <c r="DBG8" s="173"/>
      <c r="DBH8" s="173"/>
      <c r="DBI8" s="173"/>
      <c r="DBJ8" s="173"/>
      <c r="DBK8" s="173"/>
      <c r="DBL8" s="173"/>
      <c r="DBM8" s="173"/>
      <c r="DBN8" s="173"/>
      <c r="DBO8" s="173"/>
      <c r="DBP8" s="173"/>
      <c r="DBQ8" s="173"/>
      <c r="DBR8" s="173"/>
      <c r="DBS8" s="173"/>
      <c r="DBT8" s="173"/>
      <c r="DBU8" s="173"/>
      <c r="DBV8" s="173"/>
      <c r="DBW8" s="173"/>
      <c r="DBX8" s="173"/>
      <c r="DBY8" s="173"/>
      <c r="DBZ8" s="173"/>
      <c r="DCA8" s="173"/>
      <c r="DCB8" s="173"/>
      <c r="DCC8" s="173"/>
      <c r="DCD8" s="173"/>
      <c r="DCE8" s="173"/>
      <c r="DCF8" s="173"/>
      <c r="DCG8" s="173"/>
      <c r="DCH8" s="173"/>
      <c r="DCI8" s="173"/>
      <c r="DCJ8" s="173"/>
      <c r="DCK8" s="173"/>
      <c r="DCL8" s="173"/>
      <c r="DCM8" s="173"/>
      <c r="DCN8" s="173"/>
      <c r="DCO8" s="173"/>
      <c r="DCP8" s="173"/>
    </row>
    <row r="9" spans="1:2798" s="181" customFormat="1" ht="25.5" customHeight="1" thickBot="1" x14ac:dyDescent="0.25">
      <c r="A9" s="174"/>
      <c r="B9" s="175"/>
      <c r="C9" s="175"/>
      <c r="D9" s="227" t="s">
        <v>226</v>
      </c>
      <c r="E9" s="228"/>
      <c r="F9" s="183">
        <f>'ALTERNATE #2'!P29</f>
        <v>258736.87098431171</v>
      </c>
      <c r="G9" s="150"/>
      <c r="H9" s="150"/>
      <c r="I9" s="151"/>
      <c r="J9" s="179"/>
      <c r="K9" s="180"/>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3"/>
      <c r="CL9" s="173"/>
      <c r="CM9" s="173"/>
      <c r="CN9" s="173"/>
      <c r="CO9" s="173"/>
      <c r="CP9" s="173"/>
      <c r="CQ9" s="173"/>
      <c r="CR9" s="173"/>
      <c r="CS9" s="173"/>
      <c r="CT9" s="173"/>
      <c r="CU9" s="173"/>
      <c r="CV9" s="173"/>
      <c r="CW9" s="173"/>
      <c r="CX9" s="173"/>
      <c r="CY9" s="173"/>
      <c r="CZ9" s="173"/>
      <c r="DA9" s="173"/>
      <c r="DB9" s="173"/>
      <c r="DC9" s="173"/>
      <c r="DD9" s="173"/>
      <c r="DE9" s="173"/>
      <c r="DF9" s="173"/>
      <c r="DG9" s="173"/>
      <c r="DH9" s="173"/>
      <c r="DI9" s="173"/>
      <c r="DJ9" s="173"/>
      <c r="DK9" s="173"/>
      <c r="DL9" s="173"/>
      <c r="DM9" s="173"/>
      <c r="DN9" s="173"/>
      <c r="DO9" s="173"/>
      <c r="DP9" s="173"/>
      <c r="DQ9" s="173"/>
      <c r="DR9" s="173"/>
      <c r="DS9" s="173"/>
      <c r="DT9" s="173"/>
      <c r="DU9" s="173"/>
      <c r="DV9" s="173"/>
      <c r="DW9" s="173"/>
      <c r="DX9" s="173"/>
      <c r="DY9" s="173"/>
      <c r="DZ9" s="173"/>
      <c r="EA9" s="173"/>
      <c r="EB9" s="173"/>
      <c r="EC9" s="173"/>
      <c r="ED9" s="173"/>
      <c r="EE9" s="173"/>
      <c r="EF9" s="173"/>
      <c r="EG9" s="173"/>
      <c r="EH9" s="173"/>
      <c r="EI9" s="173"/>
      <c r="EJ9" s="173"/>
      <c r="EK9" s="173"/>
      <c r="EL9" s="173"/>
      <c r="EM9" s="173"/>
      <c r="EN9" s="173"/>
      <c r="EO9" s="173"/>
      <c r="EP9" s="173"/>
      <c r="EQ9" s="173"/>
      <c r="ER9" s="173"/>
      <c r="ES9" s="173"/>
      <c r="ET9" s="173"/>
      <c r="EU9" s="173"/>
      <c r="EV9" s="173"/>
      <c r="EW9" s="173"/>
      <c r="EX9" s="173"/>
      <c r="EY9" s="173"/>
      <c r="EZ9" s="173"/>
      <c r="FA9" s="173"/>
      <c r="FB9" s="173"/>
      <c r="FC9" s="173"/>
      <c r="FD9" s="173"/>
      <c r="FE9" s="173"/>
      <c r="FF9" s="173"/>
      <c r="FG9" s="173"/>
      <c r="FH9" s="173"/>
      <c r="FI9" s="173"/>
      <c r="FJ9" s="173"/>
      <c r="FK9" s="173"/>
      <c r="FL9" s="173"/>
      <c r="FM9" s="173"/>
      <c r="FN9" s="173"/>
      <c r="FO9" s="173"/>
      <c r="FP9" s="173"/>
      <c r="FQ9" s="173"/>
      <c r="FR9" s="173"/>
      <c r="FS9" s="173"/>
      <c r="FT9" s="173"/>
      <c r="FU9" s="173"/>
      <c r="FV9" s="173"/>
      <c r="FW9" s="173"/>
      <c r="FX9" s="173"/>
      <c r="FY9" s="173"/>
      <c r="FZ9" s="173"/>
      <c r="GA9" s="173"/>
      <c r="GB9" s="173"/>
      <c r="GC9" s="173"/>
      <c r="GD9" s="173"/>
      <c r="GE9" s="173"/>
      <c r="GF9" s="173"/>
      <c r="GG9" s="173"/>
      <c r="GH9" s="173"/>
      <c r="GI9" s="173"/>
      <c r="GJ9" s="173"/>
      <c r="GK9" s="173"/>
      <c r="GL9" s="173"/>
      <c r="GM9" s="173"/>
      <c r="GN9" s="173"/>
      <c r="GO9" s="173"/>
      <c r="GP9" s="173"/>
      <c r="GQ9" s="173"/>
      <c r="GR9" s="173"/>
      <c r="GS9" s="173"/>
      <c r="GT9" s="173"/>
      <c r="GU9" s="173"/>
      <c r="GV9" s="173"/>
      <c r="GW9" s="173"/>
      <c r="GX9" s="173"/>
      <c r="GY9" s="173"/>
      <c r="GZ9" s="173"/>
      <c r="HA9" s="173"/>
      <c r="HB9" s="173"/>
      <c r="HC9" s="173"/>
      <c r="HD9" s="173"/>
      <c r="HE9" s="173"/>
      <c r="HF9" s="173"/>
      <c r="HG9" s="173"/>
      <c r="HH9" s="173"/>
      <c r="HI9" s="173"/>
      <c r="HJ9" s="173"/>
      <c r="HK9" s="173"/>
      <c r="HL9" s="173"/>
      <c r="HM9" s="173"/>
      <c r="HN9" s="173"/>
      <c r="HO9" s="173"/>
      <c r="HP9" s="173"/>
      <c r="HQ9" s="173"/>
      <c r="HR9" s="173"/>
      <c r="HS9" s="173"/>
      <c r="HT9" s="173"/>
      <c r="HU9" s="173"/>
      <c r="HV9" s="173"/>
      <c r="HW9" s="173"/>
      <c r="HX9" s="173"/>
      <c r="HY9" s="173"/>
      <c r="HZ9" s="173"/>
      <c r="IA9" s="173"/>
      <c r="IB9" s="173"/>
      <c r="IC9" s="173"/>
      <c r="ID9" s="173"/>
      <c r="IE9" s="173"/>
      <c r="IF9" s="173"/>
      <c r="IG9" s="173"/>
      <c r="IH9" s="173"/>
      <c r="II9" s="173"/>
      <c r="IJ9" s="173"/>
      <c r="IK9" s="173"/>
      <c r="IL9" s="173"/>
      <c r="IM9" s="173"/>
      <c r="IN9" s="173"/>
      <c r="IO9" s="173"/>
      <c r="IP9" s="173"/>
      <c r="IQ9" s="173"/>
      <c r="IR9" s="173"/>
      <c r="IS9" s="173"/>
      <c r="IT9" s="173"/>
      <c r="IU9" s="173"/>
      <c r="IV9" s="173"/>
      <c r="IW9" s="173"/>
      <c r="IX9" s="173"/>
      <c r="IY9" s="173"/>
      <c r="IZ9" s="173"/>
      <c r="JA9" s="173"/>
      <c r="JB9" s="173"/>
      <c r="JC9" s="173"/>
      <c r="JD9" s="173"/>
      <c r="JE9" s="173"/>
      <c r="JF9" s="173"/>
      <c r="JG9" s="173"/>
      <c r="JH9" s="173"/>
      <c r="JI9" s="173"/>
      <c r="JJ9" s="173"/>
      <c r="JK9" s="173"/>
      <c r="JL9" s="173"/>
      <c r="JM9" s="173"/>
      <c r="JN9" s="173"/>
      <c r="JO9" s="173"/>
      <c r="JP9" s="173"/>
      <c r="JQ9" s="173"/>
      <c r="JR9" s="173"/>
      <c r="JS9" s="173"/>
      <c r="JT9" s="173"/>
      <c r="JU9" s="173"/>
      <c r="JV9" s="173"/>
      <c r="JW9" s="173"/>
      <c r="JX9" s="173"/>
      <c r="JY9" s="173"/>
      <c r="JZ9" s="173"/>
      <c r="KA9" s="173"/>
      <c r="KB9" s="173"/>
      <c r="KC9" s="173"/>
      <c r="KD9" s="173"/>
      <c r="KE9" s="173"/>
      <c r="KF9" s="173"/>
      <c r="KG9" s="173"/>
      <c r="KH9" s="173"/>
      <c r="KI9" s="173"/>
      <c r="KJ9" s="173"/>
      <c r="KK9" s="173"/>
      <c r="KL9" s="173"/>
      <c r="KM9" s="173"/>
      <c r="KN9" s="173"/>
      <c r="KO9" s="173"/>
      <c r="KP9" s="173"/>
      <c r="KQ9" s="173"/>
      <c r="KR9" s="173"/>
      <c r="KS9" s="173"/>
      <c r="KT9" s="173"/>
      <c r="KU9" s="173"/>
      <c r="KV9" s="173"/>
      <c r="KW9" s="173"/>
      <c r="KX9" s="173"/>
      <c r="KY9" s="173"/>
      <c r="KZ9" s="173"/>
      <c r="LA9" s="173"/>
      <c r="LB9" s="173"/>
      <c r="LC9" s="173"/>
      <c r="LD9" s="173"/>
      <c r="LE9" s="173"/>
      <c r="LF9" s="173"/>
      <c r="LG9" s="173"/>
      <c r="LH9" s="173"/>
      <c r="LI9" s="173"/>
      <c r="LJ9" s="173"/>
      <c r="LK9" s="173"/>
      <c r="LL9" s="173"/>
      <c r="LM9" s="173"/>
      <c r="LN9" s="173"/>
      <c r="LO9" s="173"/>
      <c r="LP9" s="173"/>
      <c r="LQ9" s="173"/>
      <c r="LR9" s="173"/>
      <c r="LS9" s="173"/>
      <c r="LT9" s="173"/>
      <c r="LU9" s="173"/>
      <c r="LV9" s="173"/>
      <c r="LW9" s="173"/>
      <c r="LX9" s="173"/>
      <c r="LY9" s="173"/>
      <c r="LZ9" s="173"/>
      <c r="MA9" s="173"/>
      <c r="MB9" s="173"/>
      <c r="MC9" s="173"/>
      <c r="MD9" s="173"/>
      <c r="ME9" s="173"/>
      <c r="MF9" s="173"/>
      <c r="MG9" s="173"/>
      <c r="MH9" s="173"/>
      <c r="MI9" s="173"/>
      <c r="MJ9" s="173"/>
      <c r="MK9" s="173"/>
      <c r="ML9" s="173"/>
      <c r="MM9" s="173"/>
      <c r="MN9" s="173"/>
      <c r="MO9" s="173"/>
      <c r="MP9" s="173"/>
      <c r="MQ9" s="173"/>
      <c r="MR9" s="173"/>
      <c r="MS9" s="173"/>
      <c r="MT9" s="173"/>
      <c r="MU9" s="173"/>
      <c r="MV9" s="173"/>
      <c r="MW9" s="173"/>
      <c r="MX9" s="173"/>
      <c r="MY9" s="173"/>
      <c r="MZ9" s="173"/>
      <c r="NA9" s="173"/>
      <c r="NB9" s="173"/>
      <c r="NC9" s="173"/>
      <c r="ND9" s="173"/>
      <c r="NE9" s="173"/>
      <c r="NF9" s="173"/>
      <c r="NG9" s="173"/>
      <c r="NH9" s="173"/>
      <c r="NI9" s="173"/>
      <c r="NJ9" s="173"/>
      <c r="NK9" s="173"/>
      <c r="NL9" s="173"/>
      <c r="NM9" s="173"/>
      <c r="NN9" s="173"/>
      <c r="NO9" s="173"/>
      <c r="NP9" s="173"/>
      <c r="NQ9" s="173"/>
      <c r="NR9" s="173"/>
      <c r="NS9" s="173"/>
      <c r="NT9" s="173"/>
      <c r="NU9" s="173"/>
      <c r="NV9" s="173"/>
      <c r="NW9" s="173"/>
      <c r="NX9" s="173"/>
      <c r="NY9" s="173"/>
      <c r="NZ9" s="173"/>
      <c r="OA9" s="173"/>
      <c r="OB9" s="173"/>
      <c r="OC9" s="173"/>
      <c r="OD9" s="173"/>
      <c r="OE9" s="173"/>
      <c r="OF9" s="173"/>
      <c r="OG9" s="173"/>
      <c r="OH9" s="173"/>
      <c r="OI9" s="173"/>
      <c r="OJ9" s="173"/>
      <c r="OK9" s="173"/>
      <c r="OL9" s="173"/>
      <c r="OM9" s="173"/>
      <c r="ON9" s="173"/>
      <c r="OO9" s="173"/>
      <c r="OP9" s="173"/>
      <c r="OQ9" s="173"/>
      <c r="OR9" s="173"/>
      <c r="OS9" s="173"/>
      <c r="OT9" s="173"/>
      <c r="OU9" s="173"/>
      <c r="OV9" s="173"/>
      <c r="OW9" s="173"/>
      <c r="OX9" s="173"/>
      <c r="OY9" s="173"/>
      <c r="OZ9" s="173"/>
      <c r="PA9" s="173"/>
      <c r="PB9" s="173"/>
      <c r="PC9" s="173"/>
      <c r="PD9" s="173"/>
      <c r="PE9" s="173"/>
      <c r="PF9" s="173"/>
      <c r="PG9" s="173"/>
      <c r="PH9" s="173"/>
      <c r="PI9" s="173"/>
      <c r="PJ9" s="173"/>
      <c r="PK9" s="173"/>
      <c r="PL9" s="173"/>
      <c r="PM9" s="173"/>
      <c r="PN9" s="173"/>
      <c r="PO9" s="173"/>
      <c r="PP9" s="173"/>
      <c r="PQ9" s="173"/>
      <c r="PR9" s="173"/>
      <c r="PS9" s="173"/>
      <c r="PT9" s="173"/>
      <c r="PU9" s="173"/>
      <c r="PV9" s="173"/>
      <c r="PW9" s="173"/>
      <c r="PX9" s="173"/>
      <c r="PY9" s="173"/>
      <c r="PZ9" s="173"/>
      <c r="QA9" s="173"/>
      <c r="QB9" s="173"/>
      <c r="QC9" s="173"/>
      <c r="QD9" s="173"/>
      <c r="QE9" s="173"/>
      <c r="QF9" s="173"/>
      <c r="QG9" s="173"/>
      <c r="QH9" s="173"/>
      <c r="QI9" s="173"/>
      <c r="QJ9" s="173"/>
      <c r="QK9" s="173"/>
      <c r="QL9" s="173"/>
      <c r="QM9" s="173"/>
      <c r="QN9" s="173"/>
      <c r="QO9" s="173"/>
      <c r="QP9" s="173"/>
      <c r="QQ9" s="173"/>
      <c r="QR9" s="173"/>
      <c r="QS9" s="173"/>
      <c r="QT9" s="173"/>
      <c r="QU9" s="173"/>
      <c r="QV9" s="173"/>
      <c r="QW9" s="173"/>
      <c r="QX9" s="173"/>
      <c r="QY9" s="173"/>
      <c r="QZ9" s="173"/>
      <c r="RA9" s="173"/>
      <c r="RB9" s="173"/>
      <c r="RC9" s="173"/>
      <c r="RD9" s="173"/>
      <c r="RE9" s="173"/>
      <c r="RF9" s="173"/>
      <c r="RG9" s="173"/>
      <c r="RH9" s="173"/>
      <c r="RI9" s="173"/>
      <c r="RJ9" s="173"/>
      <c r="RK9" s="173"/>
      <c r="RL9" s="173"/>
      <c r="RM9" s="173"/>
      <c r="RN9" s="173"/>
      <c r="RO9" s="173"/>
      <c r="RP9" s="173"/>
      <c r="RQ9" s="173"/>
      <c r="RR9" s="173"/>
      <c r="RS9" s="173"/>
      <c r="RT9" s="173"/>
      <c r="RU9" s="173"/>
      <c r="RV9" s="173"/>
      <c r="RW9" s="173"/>
      <c r="RX9" s="173"/>
      <c r="RY9" s="173"/>
      <c r="RZ9" s="173"/>
      <c r="SA9" s="173"/>
      <c r="SB9" s="173"/>
      <c r="SC9" s="173"/>
      <c r="SD9" s="173"/>
      <c r="SE9" s="173"/>
      <c r="SF9" s="173"/>
      <c r="SG9" s="173"/>
      <c r="SH9" s="173"/>
      <c r="SI9" s="173"/>
      <c r="SJ9" s="173"/>
      <c r="SK9" s="173"/>
      <c r="SL9" s="173"/>
      <c r="SM9" s="173"/>
      <c r="SN9" s="173"/>
      <c r="SO9" s="173"/>
      <c r="SP9" s="173"/>
      <c r="SQ9" s="173"/>
      <c r="SR9" s="173"/>
      <c r="SS9" s="173"/>
      <c r="ST9" s="173"/>
      <c r="SU9" s="173"/>
      <c r="SV9" s="173"/>
      <c r="SW9" s="173"/>
      <c r="SX9" s="173"/>
      <c r="SY9" s="173"/>
      <c r="SZ9" s="173"/>
      <c r="TA9" s="173"/>
      <c r="TB9" s="173"/>
      <c r="TC9" s="173"/>
      <c r="TD9" s="173"/>
      <c r="TE9" s="173"/>
      <c r="TF9" s="173"/>
      <c r="TG9" s="173"/>
      <c r="TH9" s="173"/>
      <c r="TI9" s="173"/>
      <c r="TJ9" s="173"/>
      <c r="TK9" s="173"/>
      <c r="TL9" s="173"/>
      <c r="TM9" s="173"/>
      <c r="TN9" s="173"/>
      <c r="TO9" s="173"/>
      <c r="TP9" s="173"/>
      <c r="TQ9" s="173"/>
      <c r="TR9" s="173"/>
      <c r="TS9" s="173"/>
      <c r="TT9" s="173"/>
      <c r="TU9" s="173"/>
      <c r="TV9" s="173"/>
      <c r="TW9" s="173"/>
      <c r="TX9" s="173"/>
      <c r="TY9" s="173"/>
      <c r="TZ9" s="173"/>
      <c r="UA9" s="173"/>
      <c r="UB9" s="173"/>
      <c r="UC9" s="173"/>
      <c r="UD9" s="173"/>
      <c r="UE9" s="173"/>
      <c r="UF9" s="173"/>
      <c r="UG9" s="173"/>
      <c r="UH9" s="173"/>
      <c r="UI9" s="173"/>
      <c r="UJ9" s="173"/>
      <c r="UK9" s="173"/>
      <c r="UL9" s="173"/>
      <c r="UM9" s="173"/>
      <c r="UN9" s="173"/>
      <c r="UO9" s="173"/>
      <c r="UP9" s="173"/>
      <c r="UQ9" s="173"/>
      <c r="UR9" s="173"/>
      <c r="US9" s="173"/>
      <c r="UT9" s="173"/>
      <c r="UU9" s="173"/>
      <c r="UV9" s="173"/>
      <c r="UW9" s="173"/>
      <c r="UX9" s="173"/>
      <c r="UY9" s="173"/>
      <c r="UZ9" s="173"/>
      <c r="VA9" s="173"/>
      <c r="VB9" s="173"/>
      <c r="VC9" s="173"/>
      <c r="VD9" s="173"/>
      <c r="VE9" s="173"/>
      <c r="VF9" s="173"/>
      <c r="VG9" s="173"/>
      <c r="VH9" s="173"/>
      <c r="VI9" s="173"/>
      <c r="VJ9" s="173"/>
      <c r="VK9" s="173"/>
      <c r="VL9" s="173"/>
      <c r="VM9" s="173"/>
      <c r="VN9" s="173"/>
      <c r="VO9" s="173"/>
      <c r="VP9" s="173"/>
      <c r="VQ9" s="173"/>
      <c r="VR9" s="173"/>
      <c r="VS9" s="173"/>
      <c r="VT9" s="173"/>
      <c r="VU9" s="173"/>
      <c r="VV9" s="173"/>
      <c r="VW9" s="173"/>
      <c r="VX9" s="173"/>
      <c r="VY9" s="173"/>
      <c r="VZ9" s="173"/>
      <c r="WA9" s="173"/>
      <c r="WB9" s="173"/>
      <c r="WC9" s="173"/>
      <c r="WD9" s="173"/>
      <c r="WE9" s="173"/>
      <c r="WF9" s="173"/>
      <c r="WG9" s="173"/>
      <c r="WH9" s="173"/>
      <c r="WI9" s="173"/>
      <c r="WJ9" s="173"/>
      <c r="WK9" s="173"/>
      <c r="WL9" s="173"/>
      <c r="WM9" s="173"/>
      <c r="WN9" s="173"/>
      <c r="WO9" s="173"/>
      <c r="WP9" s="173"/>
      <c r="WQ9" s="173"/>
      <c r="WR9" s="173"/>
      <c r="WS9" s="173"/>
      <c r="WT9" s="173"/>
      <c r="WU9" s="173"/>
      <c r="WV9" s="173"/>
      <c r="WW9" s="173"/>
      <c r="WX9" s="173"/>
      <c r="WY9" s="173"/>
      <c r="WZ9" s="173"/>
      <c r="XA9" s="173"/>
      <c r="XB9" s="173"/>
      <c r="XC9" s="173"/>
      <c r="XD9" s="173"/>
      <c r="XE9" s="173"/>
      <c r="XF9" s="173"/>
      <c r="XG9" s="173"/>
      <c r="XH9" s="173"/>
      <c r="XI9" s="173"/>
      <c r="XJ9" s="173"/>
      <c r="XK9" s="173"/>
      <c r="XL9" s="173"/>
      <c r="XM9" s="173"/>
      <c r="XN9" s="173"/>
      <c r="XO9" s="173"/>
      <c r="XP9" s="173"/>
      <c r="XQ9" s="173"/>
      <c r="XR9" s="173"/>
      <c r="XS9" s="173"/>
      <c r="XT9" s="173"/>
      <c r="XU9" s="173"/>
      <c r="XV9" s="173"/>
      <c r="XW9" s="173"/>
      <c r="XX9" s="173"/>
      <c r="XY9" s="173"/>
      <c r="XZ9" s="173"/>
      <c r="YA9" s="173"/>
      <c r="YB9" s="173"/>
      <c r="YC9" s="173"/>
      <c r="YD9" s="173"/>
      <c r="YE9" s="173"/>
      <c r="YF9" s="173"/>
      <c r="YG9" s="173"/>
      <c r="YH9" s="173"/>
      <c r="YI9" s="173"/>
      <c r="YJ9" s="173"/>
      <c r="YK9" s="173"/>
      <c r="YL9" s="173"/>
      <c r="YM9" s="173"/>
      <c r="YN9" s="173"/>
      <c r="YO9" s="173"/>
      <c r="YP9" s="173"/>
      <c r="YQ9" s="173"/>
      <c r="YR9" s="173"/>
      <c r="YS9" s="173"/>
      <c r="YT9" s="173"/>
      <c r="YU9" s="173"/>
      <c r="YV9" s="173"/>
      <c r="YW9" s="173"/>
      <c r="YX9" s="173"/>
      <c r="YY9" s="173"/>
      <c r="YZ9" s="173"/>
      <c r="ZA9" s="173"/>
      <c r="ZB9" s="173"/>
      <c r="ZC9" s="173"/>
      <c r="ZD9" s="173"/>
      <c r="ZE9" s="173"/>
      <c r="ZF9" s="173"/>
      <c r="ZG9" s="173"/>
      <c r="ZH9" s="173"/>
      <c r="ZI9" s="173"/>
      <c r="ZJ9" s="173"/>
      <c r="ZK9" s="173"/>
      <c r="ZL9" s="173"/>
      <c r="ZM9" s="173"/>
      <c r="ZN9" s="173"/>
      <c r="ZO9" s="173"/>
      <c r="ZP9" s="173"/>
      <c r="ZQ9" s="173"/>
      <c r="ZR9" s="173"/>
      <c r="ZS9" s="173"/>
      <c r="ZT9" s="173"/>
      <c r="ZU9" s="173"/>
      <c r="ZV9" s="173"/>
      <c r="ZW9" s="173"/>
      <c r="ZX9" s="173"/>
      <c r="ZY9" s="173"/>
      <c r="ZZ9" s="173"/>
      <c r="AAA9" s="173"/>
      <c r="AAB9" s="173"/>
      <c r="AAC9" s="173"/>
      <c r="AAD9" s="173"/>
      <c r="AAE9" s="173"/>
      <c r="AAF9" s="173"/>
      <c r="AAG9" s="173"/>
      <c r="AAH9" s="173"/>
      <c r="AAI9" s="173"/>
      <c r="AAJ9" s="173"/>
      <c r="AAK9" s="173"/>
      <c r="AAL9" s="173"/>
      <c r="AAM9" s="173"/>
      <c r="AAN9" s="173"/>
      <c r="AAO9" s="173"/>
      <c r="AAP9" s="173"/>
      <c r="AAQ9" s="173"/>
      <c r="AAR9" s="173"/>
      <c r="AAS9" s="173"/>
      <c r="AAT9" s="173"/>
      <c r="AAU9" s="173"/>
      <c r="AAV9" s="173"/>
      <c r="AAW9" s="173"/>
      <c r="AAX9" s="173"/>
      <c r="AAY9" s="173"/>
      <c r="AAZ9" s="173"/>
      <c r="ABA9" s="173"/>
      <c r="ABB9" s="173"/>
      <c r="ABC9" s="173"/>
      <c r="ABD9" s="173"/>
      <c r="ABE9" s="173"/>
      <c r="ABF9" s="173"/>
      <c r="ABG9" s="173"/>
      <c r="ABH9" s="173"/>
      <c r="ABI9" s="173"/>
      <c r="ABJ9" s="173"/>
      <c r="ABK9" s="173"/>
      <c r="ABL9" s="173"/>
      <c r="ABM9" s="173"/>
      <c r="ABN9" s="173"/>
      <c r="ABO9" s="173"/>
      <c r="ABP9" s="173"/>
      <c r="ABQ9" s="173"/>
      <c r="ABR9" s="173"/>
      <c r="ABS9" s="173"/>
      <c r="ABT9" s="173"/>
      <c r="ABU9" s="173"/>
      <c r="ABV9" s="173"/>
      <c r="ABW9" s="173"/>
      <c r="ABX9" s="173"/>
      <c r="ABY9" s="173"/>
      <c r="ABZ9" s="173"/>
      <c r="ACA9" s="173"/>
      <c r="ACB9" s="173"/>
      <c r="ACC9" s="173"/>
      <c r="ACD9" s="173"/>
      <c r="ACE9" s="173"/>
      <c r="ACF9" s="173"/>
      <c r="ACG9" s="173"/>
      <c r="ACH9" s="173"/>
      <c r="ACI9" s="173"/>
      <c r="ACJ9" s="173"/>
      <c r="ACK9" s="173"/>
      <c r="ACL9" s="173"/>
      <c r="ACM9" s="173"/>
      <c r="ACN9" s="173"/>
      <c r="ACO9" s="173"/>
      <c r="ACP9" s="173"/>
      <c r="ACQ9" s="173"/>
      <c r="ACR9" s="173"/>
      <c r="ACS9" s="173"/>
      <c r="ACT9" s="173"/>
      <c r="ACU9" s="173"/>
      <c r="ACV9" s="173"/>
      <c r="ACW9" s="173"/>
      <c r="ACX9" s="173"/>
      <c r="ACY9" s="173"/>
      <c r="ACZ9" s="173"/>
      <c r="ADA9" s="173"/>
      <c r="ADB9" s="173"/>
      <c r="ADC9" s="173"/>
      <c r="ADD9" s="173"/>
      <c r="ADE9" s="173"/>
      <c r="ADF9" s="173"/>
      <c r="ADG9" s="173"/>
      <c r="ADH9" s="173"/>
      <c r="ADI9" s="173"/>
      <c r="ADJ9" s="173"/>
      <c r="ADK9" s="173"/>
      <c r="ADL9" s="173"/>
      <c r="ADM9" s="173"/>
      <c r="ADN9" s="173"/>
      <c r="ADO9" s="173"/>
      <c r="ADP9" s="173"/>
      <c r="ADQ9" s="173"/>
      <c r="ADR9" s="173"/>
      <c r="ADS9" s="173"/>
      <c r="ADT9" s="173"/>
      <c r="ADU9" s="173"/>
      <c r="ADV9" s="173"/>
      <c r="ADW9" s="173"/>
      <c r="ADX9" s="173"/>
      <c r="ADY9" s="173"/>
      <c r="ADZ9" s="173"/>
      <c r="AEA9" s="173"/>
      <c r="AEB9" s="173"/>
      <c r="AEC9" s="173"/>
      <c r="AED9" s="173"/>
      <c r="AEE9" s="173"/>
      <c r="AEF9" s="173"/>
      <c r="AEG9" s="173"/>
      <c r="AEH9" s="173"/>
      <c r="AEI9" s="173"/>
      <c r="AEJ9" s="173"/>
      <c r="AEK9" s="173"/>
      <c r="AEL9" s="173"/>
      <c r="AEM9" s="173"/>
      <c r="AEN9" s="173"/>
      <c r="AEO9" s="173"/>
      <c r="AEP9" s="173"/>
      <c r="AEQ9" s="173"/>
      <c r="AER9" s="173"/>
      <c r="AES9" s="173"/>
      <c r="AET9" s="173"/>
      <c r="AEU9" s="173"/>
      <c r="AEV9" s="173"/>
      <c r="AEW9" s="173"/>
      <c r="AEX9" s="173"/>
      <c r="AEY9" s="173"/>
      <c r="AEZ9" s="173"/>
      <c r="AFA9" s="173"/>
      <c r="AFB9" s="173"/>
      <c r="AFC9" s="173"/>
      <c r="AFD9" s="173"/>
      <c r="AFE9" s="173"/>
      <c r="AFF9" s="173"/>
      <c r="AFG9" s="173"/>
      <c r="AFH9" s="173"/>
      <c r="AFI9" s="173"/>
      <c r="AFJ9" s="173"/>
      <c r="AFK9" s="173"/>
      <c r="AFL9" s="173"/>
      <c r="AFM9" s="173"/>
      <c r="AFN9" s="173"/>
      <c r="AFO9" s="173"/>
      <c r="AFP9" s="173"/>
      <c r="AFQ9" s="173"/>
      <c r="AFR9" s="173"/>
      <c r="AFS9" s="173"/>
      <c r="AFT9" s="173"/>
      <c r="AFU9" s="173"/>
      <c r="AFV9" s="173"/>
      <c r="AFW9" s="173"/>
      <c r="AFX9" s="173"/>
      <c r="AFY9" s="173"/>
      <c r="AFZ9" s="173"/>
      <c r="AGA9" s="173"/>
      <c r="AGB9" s="173"/>
      <c r="AGC9" s="173"/>
      <c r="AGD9" s="173"/>
      <c r="AGE9" s="173"/>
      <c r="AGF9" s="173"/>
      <c r="AGG9" s="173"/>
      <c r="AGH9" s="173"/>
      <c r="AGI9" s="173"/>
      <c r="AGJ9" s="173"/>
      <c r="AGK9" s="173"/>
      <c r="AGL9" s="173"/>
      <c r="AGM9" s="173"/>
      <c r="AGN9" s="173"/>
      <c r="AGO9" s="173"/>
      <c r="AGP9" s="173"/>
      <c r="AGQ9" s="173"/>
      <c r="AGR9" s="173"/>
      <c r="AGS9" s="173"/>
      <c r="AGT9" s="173"/>
      <c r="AGU9" s="173"/>
      <c r="AGV9" s="173"/>
      <c r="AGW9" s="173"/>
      <c r="AGX9" s="173"/>
      <c r="AGY9" s="173"/>
      <c r="AGZ9" s="173"/>
      <c r="AHA9" s="173"/>
      <c r="AHB9" s="173"/>
      <c r="AHC9" s="173"/>
      <c r="AHD9" s="173"/>
      <c r="AHE9" s="173"/>
      <c r="AHF9" s="173"/>
      <c r="AHG9" s="173"/>
      <c r="AHH9" s="173"/>
      <c r="AHI9" s="173"/>
      <c r="AHJ9" s="173"/>
      <c r="AHK9" s="173"/>
      <c r="AHL9" s="173"/>
      <c r="AHM9" s="173"/>
      <c r="AHN9" s="173"/>
      <c r="AHO9" s="173"/>
      <c r="AHP9" s="173"/>
      <c r="AHQ9" s="173"/>
      <c r="AHR9" s="173"/>
      <c r="AHS9" s="173"/>
      <c r="AHT9" s="173"/>
      <c r="AHU9" s="173"/>
      <c r="AHV9" s="173"/>
      <c r="AHW9" s="173"/>
      <c r="AHX9" s="173"/>
      <c r="AHY9" s="173"/>
      <c r="AHZ9" s="173"/>
      <c r="AIA9" s="173"/>
      <c r="AIB9" s="173"/>
      <c r="AIC9" s="173"/>
      <c r="AID9" s="173"/>
      <c r="AIE9" s="173"/>
      <c r="AIF9" s="173"/>
      <c r="AIG9" s="173"/>
      <c r="AIH9" s="173"/>
      <c r="AII9" s="173"/>
      <c r="AIJ9" s="173"/>
      <c r="AIK9" s="173"/>
      <c r="AIL9" s="173"/>
      <c r="AIM9" s="173"/>
      <c r="AIN9" s="173"/>
      <c r="AIO9" s="173"/>
      <c r="AIP9" s="173"/>
      <c r="AIQ9" s="173"/>
      <c r="AIR9" s="173"/>
      <c r="AIS9" s="173"/>
      <c r="AIT9" s="173"/>
      <c r="AIU9" s="173"/>
      <c r="AIV9" s="173"/>
      <c r="AIW9" s="173"/>
      <c r="AIX9" s="173"/>
      <c r="AIY9" s="173"/>
      <c r="AIZ9" s="173"/>
      <c r="AJA9" s="173"/>
      <c r="AJB9" s="173"/>
      <c r="AJC9" s="173"/>
      <c r="AJD9" s="173"/>
      <c r="AJE9" s="173"/>
      <c r="AJF9" s="173"/>
      <c r="AJG9" s="173"/>
      <c r="AJH9" s="173"/>
      <c r="AJI9" s="173"/>
      <c r="AJJ9" s="173"/>
      <c r="AJK9" s="173"/>
      <c r="AJL9" s="173"/>
      <c r="AJM9" s="173"/>
      <c r="AJN9" s="173"/>
      <c r="AJO9" s="173"/>
      <c r="AJP9" s="173"/>
      <c r="AJQ9" s="173"/>
      <c r="AJR9" s="173"/>
      <c r="AJS9" s="173"/>
      <c r="AJT9" s="173"/>
      <c r="AJU9" s="173"/>
      <c r="AJV9" s="173"/>
      <c r="AJW9" s="173"/>
      <c r="AJX9" s="173"/>
      <c r="AJY9" s="173"/>
      <c r="AJZ9" s="173"/>
      <c r="AKA9" s="173"/>
      <c r="AKB9" s="173"/>
      <c r="AKC9" s="173"/>
      <c r="AKD9" s="173"/>
      <c r="AKE9" s="173"/>
      <c r="AKF9" s="173"/>
      <c r="AKG9" s="173"/>
      <c r="AKH9" s="173"/>
      <c r="AKI9" s="173"/>
      <c r="AKJ9" s="173"/>
      <c r="AKK9" s="173"/>
      <c r="AKL9" s="173"/>
      <c r="AKM9" s="173"/>
      <c r="AKN9" s="173"/>
      <c r="AKO9" s="173"/>
      <c r="AKP9" s="173"/>
      <c r="AKQ9" s="173"/>
      <c r="AKR9" s="173"/>
      <c r="AKS9" s="173"/>
      <c r="AKT9" s="173"/>
      <c r="AKU9" s="173"/>
      <c r="AKV9" s="173"/>
      <c r="AKW9" s="173"/>
      <c r="AKX9" s="173"/>
      <c r="AKY9" s="173"/>
      <c r="AKZ9" s="173"/>
      <c r="ALA9" s="173"/>
      <c r="ALB9" s="173"/>
      <c r="ALC9" s="173"/>
      <c r="ALD9" s="173"/>
      <c r="ALE9" s="173"/>
      <c r="ALF9" s="173"/>
      <c r="ALG9" s="173"/>
      <c r="ALH9" s="173"/>
      <c r="ALI9" s="173"/>
      <c r="ALJ9" s="173"/>
      <c r="ALK9" s="173"/>
      <c r="ALL9" s="173"/>
      <c r="ALM9" s="173"/>
      <c r="ALN9" s="173"/>
      <c r="ALO9" s="173"/>
      <c r="ALP9" s="173"/>
      <c r="ALQ9" s="173"/>
      <c r="ALR9" s="173"/>
      <c r="ALS9" s="173"/>
      <c r="ALT9" s="173"/>
      <c r="ALU9" s="173"/>
      <c r="ALV9" s="173"/>
      <c r="ALW9" s="173"/>
      <c r="ALX9" s="173"/>
      <c r="ALY9" s="173"/>
      <c r="ALZ9" s="173"/>
      <c r="AMA9" s="173"/>
      <c r="AMB9" s="173"/>
      <c r="AMC9" s="173"/>
      <c r="AMD9" s="173"/>
      <c r="AME9" s="173"/>
      <c r="AMF9" s="173"/>
      <c r="AMG9" s="173"/>
      <c r="AMH9" s="173"/>
      <c r="AMI9" s="173"/>
      <c r="AMJ9" s="173"/>
      <c r="AMK9" s="173"/>
      <c r="AML9" s="173"/>
      <c r="AMM9" s="173"/>
      <c r="AMN9" s="173"/>
      <c r="AMO9" s="173"/>
      <c r="AMP9" s="173"/>
      <c r="AMQ9" s="173"/>
      <c r="AMR9" s="173"/>
      <c r="AMS9" s="173"/>
      <c r="AMT9" s="173"/>
      <c r="AMU9" s="173"/>
      <c r="AMV9" s="173"/>
      <c r="AMW9" s="173"/>
      <c r="AMX9" s="173"/>
      <c r="AMY9" s="173"/>
      <c r="AMZ9" s="173"/>
      <c r="ANA9" s="173"/>
      <c r="ANB9" s="173"/>
      <c r="ANC9" s="173"/>
      <c r="AND9" s="173"/>
      <c r="ANE9" s="173"/>
      <c r="ANF9" s="173"/>
      <c r="ANG9" s="173"/>
      <c r="ANH9" s="173"/>
      <c r="ANI9" s="173"/>
      <c r="ANJ9" s="173"/>
      <c r="ANK9" s="173"/>
      <c r="ANL9" s="173"/>
      <c r="ANM9" s="173"/>
      <c r="ANN9" s="173"/>
      <c r="ANO9" s="173"/>
      <c r="ANP9" s="173"/>
      <c r="ANQ9" s="173"/>
      <c r="ANR9" s="173"/>
      <c r="ANS9" s="173"/>
      <c r="ANT9" s="173"/>
      <c r="ANU9" s="173"/>
      <c r="ANV9" s="173"/>
      <c r="ANW9" s="173"/>
      <c r="ANX9" s="173"/>
      <c r="ANY9" s="173"/>
      <c r="ANZ9" s="173"/>
      <c r="AOA9" s="173"/>
      <c r="AOB9" s="173"/>
      <c r="AOC9" s="173"/>
      <c r="AOD9" s="173"/>
      <c r="AOE9" s="173"/>
      <c r="AOF9" s="173"/>
      <c r="AOG9" s="173"/>
      <c r="AOH9" s="173"/>
      <c r="AOI9" s="173"/>
      <c r="AOJ9" s="173"/>
      <c r="AOK9" s="173"/>
      <c r="AOL9" s="173"/>
      <c r="AOM9" s="173"/>
      <c r="AON9" s="173"/>
      <c r="AOO9" s="173"/>
      <c r="AOP9" s="173"/>
      <c r="AOQ9" s="173"/>
      <c r="AOR9" s="173"/>
      <c r="AOS9" s="173"/>
      <c r="AOT9" s="173"/>
      <c r="AOU9" s="173"/>
      <c r="AOV9" s="173"/>
      <c r="AOW9" s="173"/>
      <c r="AOX9" s="173"/>
      <c r="AOY9" s="173"/>
      <c r="AOZ9" s="173"/>
      <c r="APA9" s="173"/>
      <c r="APB9" s="173"/>
      <c r="APC9" s="173"/>
      <c r="APD9" s="173"/>
      <c r="APE9" s="173"/>
      <c r="APF9" s="173"/>
      <c r="APG9" s="173"/>
      <c r="APH9" s="173"/>
      <c r="API9" s="173"/>
      <c r="APJ9" s="173"/>
      <c r="APK9" s="173"/>
      <c r="APL9" s="173"/>
      <c r="APM9" s="173"/>
      <c r="APN9" s="173"/>
      <c r="APO9" s="173"/>
      <c r="APP9" s="173"/>
      <c r="APQ9" s="173"/>
      <c r="APR9" s="173"/>
      <c r="APS9" s="173"/>
      <c r="APT9" s="173"/>
      <c r="APU9" s="173"/>
      <c r="APV9" s="173"/>
      <c r="APW9" s="173"/>
      <c r="APX9" s="173"/>
      <c r="APY9" s="173"/>
      <c r="APZ9" s="173"/>
      <c r="AQA9" s="173"/>
      <c r="AQB9" s="173"/>
      <c r="AQC9" s="173"/>
      <c r="AQD9" s="173"/>
      <c r="AQE9" s="173"/>
      <c r="AQF9" s="173"/>
      <c r="AQG9" s="173"/>
      <c r="AQH9" s="173"/>
      <c r="AQI9" s="173"/>
      <c r="AQJ9" s="173"/>
      <c r="AQK9" s="173"/>
      <c r="AQL9" s="173"/>
      <c r="AQM9" s="173"/>
      <c r="AQN9" s="173"/>
      <c r="AQO9" s="173"/>
      <c r="AQP9" s="173"/>
      <c r="AQQ9" s="173"/>
      <c r="AQR9" s="173"/>
      <c r="AQS9" s="173"/>
      <c r="AQT9" s="173"/>
      <c r="AQU9" s="173"/>
      <c r="AQV9" s="173"/>
      <c r="AQW9" s="173"/>
      <c r="AQX9" s="173"/>
      <c r="AQY9" s="173"/>
      <c r="AQZ9" s="173"/>
      <c r="ARA9" s="173"/>
      <c r="ARB9" s="173"/>
      <c r="ARC9" s="173"/>
      <c r="ARD9" s="173"/>
      <c r="ARE9" s="173"/>
      <c r="ARF9" s="173"/>
      <c r="ARG9" s="173"/>
      <c r="ARH9" s="173"/>
      <c r="ARI9" s="173"/>
      <c r="ARJ9" s="173"/>
      <c r="ARK9" s="173"/>
      <c r="ARL9" s="173"/>
      <c r="ARM9" s="173"/>
      <c r="ARN9" s="173"/>
      <c r="ARO9" s="173"/>
      <c r="ARP9" s="173"/>
      <c r="ARQ9" s="173"/>
      <c r="ARR9" s="173"/>
      <c r="ARS9" s="173"/>
      <c r="ART9" s="173"/>
      <c r="ARU9" s="173"/>
      <c r="ARV9" s="173"/>
      <c r="ARW9" s="173"/>
      <c r="ARX9" s="173"/>
      <c r="ARY9" s="173"/>
      <c r="ARZ9" s="173"/>
      <c r="ASA9" s="173"/>
      <c r="ASB9" s="173"/>
      <c r="ASC9" s="173"/>
      <c r="ASD9" s="173"/>
      <c r="ASE9" s="173"/>
      <c r="ASF9" s="173"/>
      <c r="ASG9" s="173"/>
      <c r="ASH9" s="173"/>
      <c r="ASI9" s="173"/>
      <c r="ASJ9" s="173"/>
      <c r="ASK9" s="173"/>
      <c r="ASL9" s="173"/>
      <c r="ASM9" s="173"/>
      <c r="ASN9" s="173"/>
      <c r="ASO9" s="173"/>
      <c r="ASP9" s="173"/>
      <c r="ASQ9" s="173"/>
      <c r="ASR9" s="173"/>
      <c r="ASS9" s="173"/>
      <c r="AST9" s="173"/>
      <c r="ASU9" s="173"/>
      <c r="ASV9" s="173"/>
      <c r="ASW9" s="173"/>
      <c r="ASX9" s="173"/>
      <c r="ASY9" s="173"/>
      <c r="ASZ9" s="173"/>
      <c r="ATA9" s="173"/>
      <c r="ATB9" s="173"/>
      <c r="ATC9" s="173"/>
      <c r="ATD9" s="173"/>
      <c r="ATE9" s="173"/>
      <c r="ATF9" s="173"/>
      <c r="ATG9" s="173"/>
      <c r="ATH9" s="173"/>
      <c r="ATI9" s="173"/>
      <c r="ATJ9" s="173"/>
      <c r="ATK9" s="173"/>
      <c r="ATL9" s="173"/>
      <c r="ATM9" s="173"/>
      <c r="ATN9" s="173"/>
      <c r="ATO9" s="173"/>
      <c r="ATP9" s="173"/>
      <c r="ATQ9" s="173"/>
      <c r="ATR9" s="173"/>
      <c r="ATS9" s="173"/>
      <c r="ATT9" s="173"/>
      <c r="ATU9" s="173"/>
      <c r="ATV9" s="173"/>
      <c r="ATW9" s="173"/>
      <c r="ATX9" s="173"/>
      <c r="ATY9" s="173"/>
      <c r="ATZ9" s="173"/>
      <c r="AUA9" s="173"/>
      <c r="AUB9" s="173"/>
      <c r="AUC9" s="173"/>
      <c r="AUD9" s="173"/>
      <c r="AUE9" s="173"/>
      <c r="AUF9" s="173"/>
      <c r="AUG9" s="173"/>
      <c r="AUH9" s="173"/>
      <c r="AUI9" s="173"/>
      <c r="AUJ9" s="173"/>
      <c r="AUK9" s="173"/>
      <c r="AUL9" s="173"/>
      <c r="AUM9" s="173"/>
      <c r="AUN9" s="173"/>
      <c r="AUO9" s="173"/>
      <c r="AUP9" s="173"/>
      <c r="AUQ9" s="173"/>
      <c r="AUR9" s="173"/>
      <c r="AUS9" s="173"/>
      <c r="AUT9" s="173"/>
      <c r="AUU9" s="173"/>
      <c r="AUV9" s="173"/>
      <c r="AUW9" s="173"/>
      <c r="AUX9" s="173"/>
      <c r="AUY9" s="173"/>
      <c r="AUZ9" s="173"/>
      <c r="AVA9" s="173"/>
      <c r="AVB9" s="173"/>
      <c r="AVC9" s="173"/>
      <c r="AVD9" s="173"/>
      <c r="AVE9" s="173"/>
      <c r="AVF9" s="173"/>
      <c r="AVG9" s="173"/>
      <c r="AVH9" s="173"/>
      <c r="AVI9" s="173"/>
      <c r="AVJ9" s="173"/>
      <c r="AVK9" s="173"/>
      <c r="AVL9" s="173"/>
      <c r="AVM9" s="173"/>
      <c r="AVN9" s="173"/>
      <c r="AVO9" s="173"/>
      <c r="AVP9" s="173"/>
      <c r="AVQ9" s="173"/>
      <c r="AVR9" s="173"/>
      <c r="AVS9" s="173"/>
      <c r="AVT9" s="173"/>
      <c r="AVU9" s="173"/>
      <c r="AVV9" s="173"/>
      <c r="AVW9" s="173"/>
      <c r="AVX9" s="173"/>
      <c r="AVY9" s="173"/>
      <c r="AVZ9" s="173"/>
      <c r="AWA9" s="173"/>
      <c r="AWB9" s="173"/>
      <c r="AWC9" s="173"/>
      <c r="AWD9" s="173"/>
      <c r="AWE9" s="173"/>
      <c r="AWF9" s="173"/>
      <c r="AWG9" s="173"/>
      <c r="AWH9" s="173"/>
      <c r="AWI9" s="173"/>
      <c r="AWJ9" s="173"/>
      <c r="AWK9" s="173"/>
      <c r="AWL9" s="173"/>
      <c r="AWM9" s="173"/>
      <c r="AWN9" s="173"/>
      <c r="AWO9" s="173"/>
      <c r="AWP9" s="173"/>
      <c r="AWQ9" s="173"/>
      <c r="AWR9" s="173"/>
      <c r="AWS9" s="173"/>
      <c r="AWT9" s="173"/>
      <c r="AWU9" s="173"/>
      <c r="AWV9" s="173"/>
      <c r="AWW9" s="173"/>
      <c r="AWX9" s="173"/>
      <c r="AWY9" s="173"/>
      <c r="AWZ9" s="173"/>
      <c r="AXA9" s="173"/>
      <c r="AXB9" s="173"/>
      <c r="AXC9" s="173"/>
      <c r="AXD9" s="173"/>
      <c r="AXE9" s="173"/>
      <c r="AXF9" s="173"/>
      <c r="AXG9" s="173"/>
      <c r="AXH9" s="173"/>
      <c r="AXI9" s="173"/>
      <c r="AXJ9" s="173"/>
      <c r="AXK9" s="173"/>
      <c r="AXL9" s="173"/>
      <c r="AXM9" s="173"/>
      <c r="AXN9" s="173"/>
      <c r="AXO9" s="173"/>
      <c r="AXP9" s="173"/>
      <c r="AXQ9" s="173"/>
      <c r="AXR9" s="173"/>
      <c r="AXS9" s="173"/>
      <c r="AXT9" s="173"/>
      <c r="AXU9" s="173"/>
      <c r="AXV9" s="173"/>
      <c r="AXW9" s="173"/>
      <c r="AXX9" s="173"/>
      <c r="AXY9" s="173"/>
      <c r="AXZ9" s="173"/>
      <c r="AYA9" s="173"/>
      <c r="AYB9" s="173"/>
      <c r="AYC9" s="173"/>
      <c r="AYD9" s="173"/>
      <c r="AYE9" s="173"/>
      <c r="AYF9" s="173"/>
      <c r="AYG9" s="173"/>
      <c r="AYH9" s="173"/>
      <c r="AYI9" s="173"/>
      <c r="AYJ9" s="173"/>
      <c r="AYK9" s="173"/>
      <c r="AYL9" s="173"/>
      <c r="AYM9" s="173"/>
      <c r="AYN9" s="173"/>
      <c r="AYO9" s="173"/>
      <c r="AYP9" s="173"/>
      <c r="AYQ9" s="173"/>
      <c r="AYR9" s="173"/>
      <c r="AYS9" s="173"/>
      <c r="AYT9" s="173"/>
      <c r="AYU9" s="173"/>
      <c r="AYV9" s="173"/>
      <c r="AYW9" s="173"/>
      <c r="AYX9" s="173"/>
      <c r="AYY9" s="173"/>
      <c r="AYZ9" s="173"/>
      <c r="AZA9" s="173"/>
      <c r="AZB9" s="173"/>
      <c r="AZC9" s="173"/>
      <c r="AZD9" s="173"/>
      <c r="AZE9" s="173"/>
      <c r="AZF9" s="173"/>
      <c r="AZG9" s="173"/>
      <c r="AZH9" s="173"/>
      <c r="AZI9" s="173"/>
      <c r="AZJ9" s="173"/>
      <c r="AZK9" s="173"/>
      <c r="AZL9" s="173"/>
      <c r="AZM9" s="173"/>
      <c r="AZN9" s="173"/>
      <c r="AZO9" s="173"/>
      <c r="AZP9" s="173"/>
      <c r="AZQ9" s="173"/>
      <c r="AZR9" s="173"/>
      <c r="AZS9" s="173"/>
      <c r="AZT9" s="173"/>
      <c r="AZU9" s="173"/>
      <c r="AZV9" s="173"/>
      <c r="AZW9" s="173"/>
      <c r="AZX9" s="173"/>
      <c r="AZY9" s="173"/>
      <c r="AZZ9" s="173"/>
      <c r="BAA9" s="173"/>
      <c r="BAB9" s="173"/>
      <c r="BAC9" s="173"/>
      <c r="BAD9" s="173"/>
      <c r="BAE9" s="173"/>
      <c r="BAF9" s="173"/>
      <c r="BAG9" s="173"/>
      <c r="BAH9" s="173"/>
      <c r="BAI9" s="173"/>
      <c r="BAJ9" s="173"/>
      <c r="BAK9" s="173"/>
      <c r="BAL9" s="173"/>
      <c r="BAM9" s="173"/>
      <c r="BAN9" s="173"/>
      <c r="BAO9" s="173"/>
      <c r="BAP9" s="173"/>
      <c r="BAQ9" s="173"/>
      <c r="BAR9" s="173"/>
      <c r="BAS9" s="173"/>
      <c r="BAT9" s="173"/>
      <c r="BAU9" s="173"/>
      <c r="BAV9" s="173"/>
      <c r="BAW9" s="173"/>
      <c r="BAX9" s="173"/>
      <c r="BAY9" s="173"/>
      <c r="BAZ9" s="173"/>
      <c r="BBA9" s="173"/>
      <c r="BBB9" s="173"/>
      <c r="BBC9" s="173"/>
      <c r="BBD9" s="173"/>
      <c r="BBE9" s="173"/>
      <c r="BBF9" s="173"/>
      <c r="BBG9" s="173"/>
      <c r="BBH9" s="173"/>
      <c r="BBI9" s="173"/>
      <c r="BBJ9" s="173"/>
      <c r="BBK9" s="173"/>
      <c r="BBL9" s="173"/>
      <c r="BBM9" s="173"/>
      <c r="BBN9" s="173"/>
      <c r="BBO9" s="173"/>
      <c r="BBP9" s="173"/>
      <c r="BBQ9" s="173"/>
      <c r="BBR9" s="173"/>
      <c r="BBS9" s="173"/>
      <c r="BBT9" s="173"/>
      <c r="BBU9" s="173"/>
      <c r="BBV9" s="173"/>
      <c r="BBW9" s="173"/>
      <c r="BBX9" s="173"/>
      <c r="BBY9" s="173"/>
      <c r="BBZ9" s="173"/>
      <c r="BCA9" s="173"/>
      <c r="BCB9" s="173"/>
      <c r="BCC9" s="173"/>
      <c r="BCD9" s="173"/>
      <c r="BCE9" s="173"/>
      <c r="BCF9" s="173"/>
      <c r="BCG9" s="173"/>
      <c r="BCH9" s="173"/>
      <c r="BCI9" s="173"/>
      <c r="BCJ9" s="173"/>
      <c r="BCK9" s="173"/>
      <c r="BCL9" s="173"/>
      <c r="BCM9" s="173"/>
      <c r="BCN9" s="173"/>
      <c r="BCO9" s="173"/>
      <c r="BCP9" s="173"/>
      <c r="BCQ9" s="173"/>
      <c r="BCR9" s="173"/>
      <c r="BCS9" s="173"/>
      <c r="BCT9" s="173"/>
      <c r="BCU9" s="173"/>
      <c r="BCV9" s="173"/>
      <c r="BCW9" s="173"/>
      <c r="BCX9" s="173"/>
      <c r="BCY9" s="173"/>
      <c r="BCZ9" s="173"/>
      <c r="BDA9" s="173"/>
      <c r="BDB9" s="173"/>
      <c r="BDC9" s="173"/>
      <c r="BDD9" s="173"/>
      <c r="BDE9" s="173"/>
      <c r="BDF9" s="173"/>
      <c r="BDG9" s="173"/>
      <c r="BDH9" s="173"/>
      <c r="BDI9" s="173"/>
      <c r="BDJ9" s="173"/>
      <c r="BDK9" s="173"/>
      <c r="BDL9" s="173"/>
      <c r="BDM9" s="173"/>
      <c r="BDN9" s="173"/>
      <c r="BDO9" s="173"/>
      <c r="BDP9" s="173"/>
      <c r="BDQ9" s="173"/>
      <c r="BDR9" s="173"/>
      <c r="BDS9" s="173"/>
      <c r="BDT9" s="173"/>
      <c r="BDU9" s="173"/>
      <c r="BDV9" s="173"/>
      <c r="BDW9" s="173"/>
      <c r="BDX9" s="173"/>
      <c r="BDY9" s="173"/>
      <c r="BDZ9" s="173"/>
      <c r="BEA9" s="173"/>
      <c r="BEB9" s="173"/>
      <c r="BEC9" s="173"/>
      <c r="BED9" s="173"/>
      <c r="BEE9" s="173"/>
      <c r="BEF9" s="173"/>
      <c r="BEG9" s="173"/>
      <c r="BEH9" s="173"/>
      <c r="BEI9" s="173"/>
      <c r="BEJ9" s="173"/>
      <c r="BEK9" s="173"/>
      <c r="BEL9" s="173"/>
      <c r="BEM9" s="173"/>
      <c r="BEN9" s="173"/>
      <c r="BEO9" s="173"/>
      <c r="BEP9" s="173"/>
      <c r="BEQ9" s="173"/>
      <c r="BER9" s="173"/>
      <c r="BES9" s="173"/>
      <c r="BET9" s="173"/>
      <c r="BEU9" s="173"/>
      <c r="BEV9" s="173"/>
      <c r="BEW9" s="173"/>
      <c r="BEX9" s="173"/>
      <c r="BEY9" s="173"/>
      <c r="BEZ9" s="173"/>
      <c r="BFA9" s="173"/>
      <c r="BFB9" s="173"/>
      <c r="BFC9" s="173"/>
      <c r="BFD9" s="173"/>
      <c r="BFE9" s="173"/>
      <c r="BFF9" s="173"/>
      <c r="BFG9" s="173"/>
      <c r="BFH9" s="173"/>
      <c r="BFI9" s="173"/>
      <c r="BFJ9" s="173"/>
      <c r="BFK9" s="173"/>
      <c r="BFL9" s="173"/>
      <c r="BFM9" s="173"/>
      <c r="BFN9" s="173"/>
      <c r="BFO9" s="173"/>
      <c r="BFP9" s="173"/>
      <c r="BFQ9" s="173"/>
      <c r="BFR9" s="173"/>
      <c r="BFS9" s="173"/>
      <c r="BFT9" s="173"/>
      <c r="BFU9" s="173"/>
      <c r="BFV9" s="173"/>
      <c r="BFW9" s="173"/>
      <c r="BFX9" s="173"/>
      <c r="BFY9" s="173"/>
      <c r="BFZ9" s="173"/>
      <c r="BGA9" s="173"/>
      <c r="BGB9" s="173"/>
      <c r="BGC9" s="173"/>
      <c r="BGD9" s="173"/>
      <c r="BGE9" s="173"/>
      <c r="BGF9" s="173"/>
      <c r="BGG9" s="173"/>
      <c r="BGH9" s="173"/>
      <c r="BGI9" s="173"/>
      <c r="BGJ9" s="173"/>
      <c r="BGK9" s="173"/>
      <c r="BGL9" s="173"/>
      <c r="BGM9" s="173"/>
      <c r="BGN9" s="173"/>
      <c r="BGO9" s="173"/>
      <c r="BGP9" s="173"/>
      <c r="BGQ9" s="173"/>
      <c r="BGR9" s="173"/>
      <c r="BGS9" s="173"/>
      <c r="BGT9" s="173"/>
      <c r="BGU9" s="173"/>
      <c r="BGV9" s="173"/>
      <c r="BGW9" s="173"/>
      <c r="BGX9" s="173"/>
      <c r="BGY9" s="173"/>
      <c r="BGZ9" s="173"/>
      <c r="BHA9" s="173"/>
      <c r="BHB9" s="173"/>
      <c r="BHC9" s="173"/>
      <c r="BHD9" s="173"/>
      <c r="BHE9" s="173"/>
      <c r="BHF9" s="173"/>
      <c r="BHG9" s="173"/>
      <c r="BHH9" s="173"/>
      <c r="BHI9" s="173"/>
      <c r="BHJ9" s="173"/>
      <c r="BHK9" s="173"/>
      <c r="BHL9" s="173"/>
      <c r="BHM9" s="173"/>
      <c r="BHN9" s="173"/>
      <c r="BHO9" s="173"/>
      <c r="BHP9" s="173"/>
      <c r="BHQ9" s="173"/>
      <c r="BHR9" s="173"/>
      <c r="BHS9" s="173"/>
      <c r="BHT9" s="173"/>
      <c r="BHU9" s="173"/>
      <c r="BHV9" s="173"/>
      <c r="BHW9" s="173"/>
      <c r="BHX9" s="173"/>
      <c r="BHY9" s="173"/>
      <c r="BHZ9" s="173"/>
      <c r="BIA9" s="173"/>
      <c r="BIB9" s="173"/>
      <c r="BIC9" s="173"/>
      <c r="BID9" s="173"/>
      <c r="BIE9" s="173"/>
      <c r="BIF9" s="173"/>
      <c r="BIG9" s="173"/>
      <c r="BIH9" s="173"/>
      <c r="BII9" s="173"/>
      <c r="BIJ9" s="173"/>
      <c r="BIK9" s="173"/>
      <c r="BIL9" s="173"/>
      <c r="BIM9" s="173"/>
      <c r="BIN9" s="173"/>
      <c r="BIO9" s="173"/>
      <c r="BIP9" s="173"/>
      <c r="BIQ9" s="173"/>
      <c r="BIR9" s="173"/>
      <c r="BIS9" s="173"/>
      <c r="BIT9" s="173"/>
      <c r="BIU9" s="173"/>
      <c r="BIV9" s="173"/>
      <c r="BIW9" s="173"/>
      <c r="BIX9" s="173"/>
      <c r="BIY9" s="173"/>
      <c r="BIZ9" s="173"/>
      <c r="BJA9" s="173"/>
      <c r="BJB9" s="173"/>
      <c r="BJC9" s="173"/>
      <c r="BJD9" s="173"/>
      <c r="BJE9" s="173"/>
      <c r="BJF9" s="173"/>
      <c r="BJG9" s="173"/>
      <c r="BJH9" s="173"/>
      <c r="BJI9" s="173"/>
      <c r="BJJ9" s="173"/>
      <c r="BJK9" s="173"/>
      <c r="BJL9" s="173"/>
      <c r="BJM9" s="173"/>
      <c r="BJN9" s="173"/>
      <c r="BJO9" s="173"/>
      <c r="BJP9" s="173"/>
      <c r="BJQ9" s="173"/>
      <c r="BJR9" s="173"/>
      <c r="BJS9" s="173"/>
      <c r="BJT9" s="173"/>
      <c r="BJU9" s="173"/>
      <c r="BJV9" s="173"/>
      <c r="BJW9" s="173"/>
      <c r="BJX9" s="173"/>
      <c r="BJY9" s="173"/>
      <c r="BJZ9" s="173"/>
      <c r="BKA9" s="173"/>
      <c r="BKB9" s="173"/>
      <c r="BKC9" s="173"/>
      <c r="BKD9" s="173"/>
      <c r="BKE9" s="173"/>
      <c r="BKF9" s="173"/>
      <c r="BKG9" s="173"/>
      <c r="BKH9" s="173"/>
      <c r="BKI9" s="173"/>
      <c r="BKJ9" s="173"/>
      <c r="BKK9" s="173"/>
      <c r="BKL9" s="173"/>
      <c r="BKM9" s="173"/>
      <c r="BKN9" s="173"/>
      <c r="BKO9" s="173"/>
      <c r="BKP9" s="173"/>
      <c r="BKQ9" s="173"/>
      <c r="BKR9" s="173"/>
      <c r="BKS9" s="173"/>
      <c r="BKT9" s="173"/>
      <c r="BKU9" s="173"/>
      <c r="BKV9" s="173"/>
      <c r="BKW9" s="173"/>
      <c r="BKX9" s="173"/>
      <c r="BKY9" s="173"/>
      <c r="BKZ9" s="173"/>
      <c r="BLA9" s="173"/>
      <c r="BLB9" s="173"/>
      <c r="BLC9" s="173"/>
      <c r="BLD9" s="173"/>
      <c r="BLE9" s="173"/>
      <c r="BLF9" s="173"/>
      <c r="BLG9" s="173"/>
      <c r="BLH9" s="173"/>
      <c r="BLI9" s="173"/>
      <c r="BLJ9" s="173"/>
      <c r="BLK9" s="173"/>
      <c r="BLL9" s="173"/>
      <c r="BLM9" s="173"/>
      <c r="BLN9" s="173"/>
      <c r="BLO9" s="173"/>
      <c r="BLP9" s="173"/>
      <c r="BLQ9" s="173"/>
      <c r="BLR9" s="173"/>
      <c r="BLS9" s="173"/>
      <c r="BLT9" s="173"/>
      <c r="BLU9" s="173"/>
      <c r="BLV9" s="173"/>
      <c r="BLW9" s="173"/>
      <c r="BLX9" s="173"/>
      <c r="BLY9" s="173"/>
      <c r="BLZ9" s="173"/>
      <c r="BMA9" s="173"/>
      <c r="BMB9" s="173"/>
      <c r="BMC9" s="173"/>
      <c r="BMD9" s="173"/>
      <c r="BME9" s="173"/>
      <c r="BMF9" s="173"/>
      <c r="BMG9" s="173"/>
      <c r="BMH9" s="173"/>
      <c r="BMI9" s="173"/>
      <c r="BMJ9" s="173"/>
      <c r="BMK9" s="173"/>
      <c r="BML9" s="173"/>
      <c r="BMM9" s="173"/>
      <c r="BMN9" s="173"/>
      <c r="BMO9" s="173"/>
      <c r="BMP9" s="173"/>
      <c r="BMQ9" s="173"/>
      <c r="BMR9" s="173"/>
      <c r="BMS9" s="173"/>
      <c r="BMT9" s="173"/>
      <c r="BMU9" s="173"/>
      <c r="BMV9" s="173"/>
      <c r="BMW9" s="173"/>
      <c r="BMX9" s="173"/>
      <c r="BMY9" s="173"/>
      <c r="BMZ9" s="173"/>
      <c r="BNA9" s="173"/>
      <c r="BNB9" s="173"/>
      <c r="BNC9" s="173"/>
      <c r="BND9" s="173"/>
      <c r="BNE9" s="173"/>
      <c r="BNF9" s="173"/>
      <c r="BNG9" s="173"/>
      <c r="BNH9" s="173"/>
      <c r="BNI9" s="173"/>
      <c r="BNJ9" s="173"/>
      <c r="BNK9" s="173"/>
      <c r="BNL9" s="173"/>
      <c r="BNM9" s="173"/>
      <c r="BNN9" s="173"/>
      <c r="BNO9" s="173"/>
      <c r="BNP9" s="173"/>
      <c r="BNQ9" s="173"/>
      <c r="BNR9" s="173"/>
      <c r="BNS9" s="173"/>
      <c r="BNT9" s="173"/>
      <c r="BNU9" s="173"/>
      <c r="BNV9" s="173"/>
      <c r="BNW9" s="173"/>
      <c r="BNX9" s="173"/>
      <c r="BNY9" s="173"/>
      <c r="BNZ9" s="173"/>
      <c r="BOA9" s="173"/>
      <c r="BOB9" s="173"/>
      <c r="BOC9" s="173"/>
      <c r="BOD9" s="173"/>
      <c r="BOE9" s="173"/>
      <c r="BOF9" s="173"/>
      <c r="BOG9" s="173"/>
      <c r="BOH9" s="173"/>
      <c r="BOI9" s="173"/>
      <c r="BOJ9" s="173"/>
      <c r="BOK9" s="173"/>
      <c r="BOL9" s="173"/>
      <c r="BOM9" s="173"/>
      <c r="BON9" s="173"/>
      <c r="BOO9" s="173"/>
      <c r="BOP9" s="173"/>
      <c r="BOQ9" s="173"/>
      <c r="BOR9" s="173"/>
      <c r="BOS9" s="173"/>
      <c r="BOT9" s="173"/>
      <c r="BOU9" s="173"/>
      <c r="BOV9" s="173"/>
      <c r="BOW9" s="173"/>
      <c r="BOX9" s="173"/>
      <c r="BOY9" s="173"/>
      <c r="BOZ9" s="173"/>
      <c r="BPA9" s="173"/>
      <c r="BPB9" s="173"/>
      <c r="BPC9" s="173"/>
      <c r="BPD9" s="173"/>
      <c r="BPE9" s="173"/>
      <c r="BPF9" s="173"/>
      <c r="BPG9" s="173"/>
      <c r="BPH9" s="173"/>
      <c r="BPI9" s="173"/>
      <c r="BPJ9" s="173"/>
      <c r="BPK9" s="173"/>
      <c r="BPL9" s="173"/>
      <c r="BPM9" s="173"/>
      <c r="BPN9" s="173"/>
      <c r="BPO9" s="173"/>
      <c r="BPP9" s="173"/>
      <c r="BPQ9" s="173"/>
      <c r="BPR9" s="173"/>
      <c r="BPS9" s="173"/>
      <c r="BPT9" s="173"/>
      <c r="BPU9" s="173"/>
      <c r="BPV9" s="173"/>
      <c r="BPW9" s="173"/>
      <c r="BPX9" s="173"/>
      <c r="BPY9" s="173"/>
      <c r="BPZ9" s="173"/>
      <c r="BQA9" s="173"/>
      <c r="BQB9" s="173"/>
      <c r="BQC9" s="173"/>
      <c r="BQD9" s="173"/>
      <c r="BQE9" s="173"/>
      <c r="BQF9" s="173"/>
      <c r="BQG9" s="173"/>
      <c r="BQH9" s="173"/>
      <c r="BQI9" s="173"/>
      <c r="BQJ9" s="173"/>
      <c r="BQK9" s="173"/>
      <c r="BQL9" s="173"/>
      <c r="BQM9" s="173"/>
      <c r="BQN9" s="173"/>
      <c r="BQO9" s="173"/>
      <c r="BQP9" s="173"/>
      <c r="BQQ9" s="173"/>
      <c r="BQR9" s="173"/>
      <c r="BQS9" s="173"/>
      <c r="BQT9" s="173"/>
      <c r="BQU9" s="173"/>
      <c r="BQV9" s="173"/>
      <c r="BQW9" s="173"/>
      <c r="BQX9" s="173"/>
      <c r="BQY9" s="173"/>
      <c r="BQZ9" s="173"/>
      <c r="BRA9" s="173"/>
      <c r="BRB9" s="173"/>
      <c r="BRC9" s="173"/>
      <c r="BRD9" s="173"/>
      <c r="BRE9" s="173"/>
      <c r="BRF9" s="173"/>
      <c r="BRG9" s="173"/>
      <c r="BRH9" s="173"/>
      <c r="BRI9" s="173"/>
      <c r="BRJ9" s="173"/>
      <c r="BRK9" s="173"/>
      <c r="BRL9" s="173"/>
      <c r="BRM9" s="173"/>
      <c r="BRN9" s="173"/>
      <c r="BRO9" s="173"/>
      <c r="BRP9" s="173"/>
      <c r="BRQ9" s="173"/>
      <c r="BRR9" s="173"/>
      <c r="BRS9" s="173"/>
      <c r="BRT9" s="173"/>
      <c r="BRU9" s="173"/>
      <c r="BRV9" s="173"/>
      <c r="BRW9" s="173"/>
      <c r="BRX9" s="173"/>
      <c r="BRY9" s="173"/>
      <c r="BRZ9" s="173"/>
      <c r="BSA9" s="173"/>
      <c r="BSB9" s="173"/>
      <c r="BSC9" s="173"/>
      <c r="BSD9" s="173"/>
      <c r="BSE9" s="173"/>
      <c r="BSF9" s="173"/>
      <c r="BSG9" s="173"/>
      <c r="BSH9" s="173"/>
      <c r="BSI9" s="173"/>
      <c r="BSJ9" s="173"/>
      <c r="BSK9" s="173"/>
      <c r="BSL9" s="173"/>
      <c r="BSM9" s="173"/>
      <c r="BSN9" s="173"/>
      <c r="BSO9" s="173"/>
      <c r="BSP9" s="173"/>
      <c r="BSQ9" s="173"/>
      <c r="BSR9" s="173"/>
      <c r="BSS9" s="173"/>
      <c r="BST9" s="173"/>
      <c r="BSU9" s="173"/>
      <c r="BSV9" s="173"/>
      <c r="BSW9" s="173"/>
      <c r="BSX9" s="173"/>
      <c r="BSY9" s="173"/>
      <c r="BSZ9" s="173"/>
      <c r="BTA9" s="173"/>
      <c r="BTB9" s="173"/>
      <c r="BTC9" s="173"/>
      <c r="BTD9" s="173"/>
      <c r="BTE9" s="173"/>
      <c r="BTF9" s="173"/>
      <c r="BTG9" s="173"/>
      <c r="BTH9" s="173"/>
      <c r="BTI9" s="173"/>
      <c r="BTJ9" s="173"/>
      <c r="BTK9" s="173"/>
      <c r="BTL9" s="173"/>
      <c r="BTM9" s="173"/>
      <c r="BTN9" s="173"/>
      <c r="BTO9" s="173"/>
      <c r="BTP9" s="173"/>
      <c r="BTQ9" s="173"/>
      <c r="BTR9" s="173"/>
      <c r="BTS9" s="173"/>
      <c r="BTT9" s="173"/>
      <c r="BTU9" s="173"/>
      <c r="BTV9" s="173"/>
      <c r="BTW9" s="173"/>
      <c r="BTX9" s="173"/>
      <c r="BTY9" s="173"/>
      <c r="BTZ9" s="173"/>
      <c r="BUA9" s="173"/>
      <c r="BUB9" s="173"/>
      <c r="BUC9" s="173"/>
      <c r="BUD9" s="173"/>
      <c r="BUE9" s="173"/>
      <c r="BUF9" s="173"/>
      <c r="BUG9" s="173"/>
      <c r="BUH9" s="173"/>
      <c r="BUI9" s="173"/>
      <c r="BUJ9" s="173"/>
      <c r="BUK9" s="173"/>
      <c r="BUL9" s="173"/>
      <c r="BUM9" s="173"/>
      <c r="BUN9" s="173"/>
      <c r="BUO9" s="173"/>
      <c r="BUP9" s="173"/>
      <c r="BUQ9" s="173"/>
      <c r="BUR9" s="173"/>
      <c r="BUS9" s="173"/>
      <c r="BUT9" s="173"/>
      <c r="BUU9" s="173"/>
      <c r="BUV9" s="173"/>
      <c r="BUW9" s="173"/>
      <c r="BUX9" s="173"/>
      <c r="BUY9" s="173"/>
      <c r="BUZ9" s="173"/>
      <c r="BVA9" s="173"/>
      <c r="BVB9" s="173"/>
      <c r="BVC9" s="173"/>
      <c r="BVD9" s="173"/>
      <c r="BVE9" s="173"/>
      <c r="BVF9" s="173"/>
      <c r="BVG9" s="173"/>
      <c r="BVH9" s="173"/>
      <c r="BVI9" s="173"/>
      <c r="BVJ9" s="173"/>
      <c r="BVK9" s="173"/>
      <c r="BVL9" s="173"/>
      <c r="BVM9" s="173"/>
      <c r="BVN9" s="173"/>
      <c r="BVO9" s="173"/>
      <c r="BVP9" s="173"/>
      <c r="BVQ9" s="173"/>
      <c r="BVR9" s="173"/>
      <c r="BVS9" s="173"/>
      <c r="BVT9" s="173"/>
      <c r="BVU9" s="173"/>
      <c r="BVV9" s="173"/>
      <c r="BVW9" s="173"/>
      <c r="BVX9" s="173"/>
      <c r="BVY9" s="173"/>
      <c r="BVZ9" s="173"/>
      <c r="BWA9" s="173"/>
      <c r="BWB9" s="173"/>
      <c r="BWC9" s="173"/>
      <c r="BWD9" s="173"/>
      <c r="BWE9" s="173"/>
      <c r="BWF9" s="173"/>
      <c r="BWG9" s="173"/>
      <c r="BWH9" s="173"/>
      <c r="BWI9" s="173"/>
      <c r="BWJ9" s="173"/>
      <c r="BWK9" s="173"/>
      <c r="BWL9" s="173"/>
      <c r="BWM9" s="173"/>
      <c r="BWN9" s="173"/>
      <c r="BWO9" s="173"/>
      <c r="BWP9" s="173"/>
      <c r="BWQ9" s="173"/>
      <c r="BWR9" s="173"/>
      <c r="BWS9" s="173"/>
      <c r="BWT9" s="173"/>
      <c r="BWU9" s="173"/>
      <c r="BWV9" s="173"/>
      <c r="BWW9" s="173"/>
      <c r="BWX9" s="173"/>
      <c r="BWY9" s="173"/>
      <c r="BWZ9" s="173"/>
      <c r="BXA9" s="173"/>
      <c r="BXB9" s="173"/>
      <c r="BXC9" s="173"/>
      <c r="BXD9" s="173"/>
      <c r="BXE9" s="173"/>
      <c r="BXF9" s="173"/>
      <c r="BXG9" s="173"/>
      <c r="BXH9" s="173"/>
      <c r="BXI9" s="173"/>
      <c r="BXJ9" s="173"/>
      <c r="BXK9" s="173"/>
      <c r="BXL9" s="173"/>
      <c r="BXM9" s="173"/>
      <c r="BXN9" s="173"/>
      <c r="BXO9" s="173"/>
      <c r="BXP9" s="173"/>
      <c r="BXQ9" s="173"/>
      <c r="BXR9" s="173"/>
      <c r="BXS9" s="173"/>
      <c r="BXT9" s="173"/>
      <c r="BXU9" s="173"/>
      <c r="BXV9" s="173"/>
      <c r="BXW9" s="173"/>
      <c r="BXX9" s="173"/>
      <c r="BXY9" s="173"/>
      <c r="BXZ9" s="173"/>
      <c r="BYA9" s="173"/>
      <c r="BYB9" s="173"/>
      <c r="BYC9" s="173"/>
      <c r="BYD9" s="173"/>
      <c r="BYE9" s="173"/>
      <c r="BYF9" s="173"/>
      <c r="BYG9" s="173"/>
      <c r="BYH9" s="173"/>
      <c r="BYI9" s="173"/>
      <c r="BYJ9" s="173"/>
      <c r="BYK9" s="173"/>
      <c r="BYL9" s="173"/>
      <c r="BYM9" s="173"/>
      <c r="BYN9" s="173"/>
      <c r="BYO9" s="173"/>
      <c r="BYP9" s="173"/>
      <c r="BYQ9" s="173"/>
      <c r="BYR9" s="173"/>
      <c r="BYS9" s="173"/>
      <c r="BYT9" s="173"/>
      <c r="BYU9" s="173"/>
      <c r="BYV9" s="173"/>
      <c r="BYW9" s="173"/>
      <c r="BYX9" s="173"/>
      <c r="BYY9" s="173"/>
      <c r="BYZ9" s="173"/>
      <c r="BZA9" s="173"/>
      <c r="BZB9" s="173"/>
      <c r="BZC9" s="173"/>
      <c r="BZD9" s="173"/>
      <c r="BZE9" s="173"/>
      <c r="BZF9" s="173"/>
      <c r="BZG9" s="173"/>
      <c r="BZH9" s="173"/>
      <c r="BZI9" s="173"/>
      <c r="BZJ9" s="173"/>
      <c r="BZK9" s="173"/>
      <c r="BZL9" s="173"/>
      <c r="BZM9" s="173"/>
      <c r="BZN9" s="173"/>
      <c r="BZO9" s="173"/>
      <c r="BZP9" s="173"/>
      <c r="BZQ9" s="173"/>
      <c r="BZR9" s="173"/>
      <c r="BZS9" s="173"/>
      <c r="BZT9" s="173"/>
      <c r="BZU9" s="173"/>
      <c r="BZV9" s="173"/>
      <c r="BZW9" s="173"/>
      <c r="BZX9" s="173"/>
      <c r="BZY9" s="173"/>
      <c r="BZZ9" s="173"/>
      <c r="CAA9" s="173"/>
      <c r="CAB9" s="173"/>
      <c r="CAC9" s="173"/>
      <c r="CAD9" s="173"/>
      <c r="CAE9" s="173"/>
      <c r="CAF9" s="173"/>
      <c r="CAG9" s="173"/>
      <c r="CAH9" s="173"/>
      <c r="CAI9" s="173"/>
      <c r="CAJ9" s="173"/>
      <c r="CAK9" s="173"/>
      <c r="CAL9" s="173"/>
      <c r="CAM9" s="173"/>
      <c r="CAN9" s="173"/>
      <c r="CAO9" s="173"/>
      <c r="CAP9" s="173"/>
      <c r="CAQ9" s="173"/>
      <c r="CAR9" s="173"/>
      <c r="CAS9" s="173"/>
      <c r="CAT9" s="173"/>
      <c r="CAU9" s="173"/>
      <c r="CAV9" s="173"/>
      <c r="CAW9" s="173"/>
      <c r="CAX9" s="173"/>
      <c r="CAY9" s="173"/>
      <c r="CAZ9" s="173"/>
      <c r="CBA9" s="173"/>
      <c r="CBB9" s="173"/>
      <c r="CBC9" s="173"/>
      <c r="CBD9" s="173"/>
      <c r="CBE9" s="173"/>
      <c r="CBF9" s="173"/>
      <c r="CBG9" s="173"/>
      <c r="CBH9" s="173"/>
      <c r="CBI9" s="173"/>
      <c r="CBJ9" s="173"/>
      <c r="CBK9" s="173"/>
      <c r="CBL9" s="173"/>
      <c r="CBM9" s="173"/>
      <c r="CBN9" s="173"/>
      <c r="CBO9" s="173"/>
      <c r="CBP9" s="173"/>
      <c r="CBQ9" s="173"/>
      <c r="CBR9" s="173"/>
      <c r="CBS9" s="173"/>
      <c r="CBT9" s="173"/>
      <c r="CBU9" s="173"/>
      <c r="CBV9" s="173"/>
      <c r="CBW9" s="173"/>
      <c r="CBX9" s="173"/>
      <c r="CBY9" s="173"/>
      <c r="CBZ9" s="173"/>
      <c r="CCA9" s="173"/>
      <c r="CCB9" s="173"/>
      <c r="CCC9" s="173"/>
      <c r="CCD9" s="173"/>
      <c r="CCE9" s="173"/>
      <c r="CCF9" s="173"/>
      <c r="CCG9" s="173"/>
      <c r="CCH9" s="173"/>
      <c r="CCI9" s="173"/>
      <c r="CCJ9" s="173"/>
      <c r="CCK9" s="173"/>
      <c r="CCL9" s="173"/>
      <c r="CCM9" s="173"/>
      <c r="CCN9" s="173"/>
      <c r="CCO9" s="173"/>
      <c r="CCP9" s="173"/>
      <c r="CCQ9" s="173"/>
      <c r="CCR9" s="173"/>
      <c r="CCS9" s="173"/>
      <c r="CCT9" s="173"/>
      <c r="CCU9" s="173"/>
      <c r="CCV9" s="173"/>
      <c r="CCW9" s="173"/>
      <c r="CCX9" s="173"/>
      <c r="CCY9" s="173"/>
      <c r="CCZ9" s="173"/>
      <c r="CDA9" s="173"/>
      <c r="CDB9" s="173"/>
      <c r="CDC9" s="173"/>
      <c r="CDD9" s="173"/>
      <c r="CDE9" s="173"/>
      <c r="CDF9" s="173"/>
      <c r="CDG9" s="173"/>
      <c r="CDH9" s="173"/>
      <c r="CDI9" s="173"/>
      <c r="CDJ9" s="173"/>
      <c r="CDK9" s="173"/>
      <c r="CDL9" s="173"/>
      <c r="CDM9" s="173"/>
      <c r="CDN9" s="173"/>
      <c r="CDO9" s="173"/>
      <c r="CDP9" s="173"/>
      <c r="CDQ9" s="173"/>
      <c r="CDR9" s="173"/>
      <c r="CDS9" s="173"/>
      <c r="CDT9" s="173"/>
      <c r="CDU9" s="173"/>
      <c r="CDV9" s="173"/>
      <c r="CDW9" s="173"/>
      <c r="CDX9" s="173"/>
      <c r="CDY9" s="173"/>
      <c r="CDZ9" s="173"/>
      <c r="CEA9" s="173"/>
      <c r="CEB9" s="173"/>
      <c r="CEC9" s="173"/>
      <c r="CED9" s="173"/>
      <c r="CEE9" s="173"/>
      <c r="CEF9" s="173"/>
      <c r="CEG9" s="173"/>
      <c r="CEH9" s="173"/>
      <c r="CEI9" s="173"/>
      <c r="CEJ9" s="173"/>
      <c r="CEK9" s="173"/>
      <c r="CEL9" s="173"/>
      <c r="CEM9" s="173"/>
      <c r="CEN9" s="173"/>
      <c r="CEO9" s="173"/>
      <c r="CEP9" s="173"/>
      <c r="CEQ9" s="173"/>
      <c r="CER9" s="173"/>
      <c r="CES9" s="173"/>
      <c r="CET9" s="173"/>
      <c r="CEU9" s="173"/>
      <c r="CEV9" s="173"/>
      <c r="CEW9" s="173"/>
      <c r="CEX9" s="173"/>
      <c r="CEY9" s="173"/>
      <c r="CEZ9" s="173"/>
      <c r="CFA9" s="173"/>
      <c r="CFB9" s="173"/>
      <c r="CFC9" s="173"/>
      <c r="CFD9" s="173"/>
      <c r="CFE9" s="173"/>
      <c r="CFF9" s="173"/>
      <c r="CFG9" s="173"/>
      <c r="CFH9" s="173"/>
      <c r="CFI9" s="173"/>
      <c r="CFJ9" s="173"/>
      <c r="CFK9" s="173"/>
      <c r="CFL9" s="173"/>
      <c r="CFM9" s="173"/>
      <c r="CFN9" s="173"/>
      <c r="CFO9" s="173"/>
      <c r="CFP9" s="173"/>
      <c r="CFQ9" s="173"/>
      <c r="CFR9" s="173"/>
      <c r="CFS9" s="173"/>
      <c r="CFT9" s="173"/>
      <c r="CFU9" s="173"/>
      <c r="CFV9" s="173"/>
      <c r="CFW9" s="173"/>
      <c r="CFX9" s="173"/>
      <c r="CFY9" s="173"/>
      <c r="CFZ9" s="173"/>
      <c r="CGA9" s="173"/>
      <c r="CGB9" s="173"/>
      <c r="CGC9" s="173"/>
      <c r="CGD9" s="173"/>
      <c r="CGE9" s="173"/>
      <c r="CGF9" s="173"/>
      <c r="CGG9" s="173"/>
      <c r="CGH9" s="173"/>
      <c r="CGI9" s="173"/>
      <c r="CGJ9" s="173"/>
      <c r="CGK9" s="173"/>
      <c r="CGL9" s="173"/>
      <c r="CGM9" s="173"/>
      <c r="CGN9" s="173"/>
      <c r="CGO9" s="173"/>
      <c r="CGP9" s="173"/>
      <c r="CGQ9" s="173"/>
      <c r="CGR9" s="173"/>
      <c r="CGS9" s="173"/>
      <c r="CGT9" s="173"/>
      <c r="CGU9" s="173"/>
      <c r="CGV9" s="173"/>
      <c r="CGW9" s="173"/>
      <c r="CGX9" s="173"/>
      <c r="CGY9" s="173"/>
      <c r="CGZ9" s="173"/>
      <c r="CHA9" s="173"/>
      <c r="CHB9" s="173"/>
      <c r="CHC9" s="173"/>
      <c r="CHD9" s="173"/>
      <c r="CHE9" s="173"/>
      <c r="CHF9" s="173"/>
      <c r="CHG9" s="173"/>
      <c r="CHH9" s="173"/>
      <c r="CHI9" s="173"/>
      <c r="CHJ9" s="173"/>
      <c r="CHK9" s="173"/>
      <c r="CHL9" s="173"/>
      <c r="CHM9" s="173"/>
      <c r="CHN9" s="173"/>
      <c r="CHO9" s="173"/>
      <c r="CHP9" s="173"/>
      <c r="CHQ9" s="173"/>
      <c r="CHR9" s="173"/>
      <c r="CHS9" s="173"/>
      <c r="CHT9" s="173"/>
      <c r="CHU9" s="173"/>
      <c r="CHV9" s="173"/>
      <c r="CHW9" s="173"/>
      <c r="CHX9" s="173"/>
      <c r="CHY9" s="173"/>
      <c r="CHZ9" s="173"/>
      <c r="CIA9" s="173"/>
      <c r="CIB9" s="173"/>
      <c r="CIC9" s="173"/>
      <c r="CID9" s="173"/>
      <c r="CIE9" s="173"/>
      <c r="CIF9" s="173"/>
      <c r="CIG9" s="173"/>
      <c r="CIH9" s="173"/>
      <c r="CII9" s="173"/>
      <c r="CIJ9" s="173"/>
      <c r="CIK9" s="173"/>
      <c r="CIL9" s="173"/>
      <c r="CIM9" s="173"/>
      <c r="CIN9" s="173"/>
      <c r="CIO9" s="173"/>
      <c r="CIP9" s="173"/>
      <c r="CIQ9" s="173"/>
      <c r="CIR9" s="173"/>
      <c r="CIS9" s="173"/>
      <c r="CIT9" s="173"/>
      <c r="CIU9" s="173"/>
      <c r="CIV9" s="173"/>
      <c r="CIW9" s="173"/>
      <c r="CIX9" s="173"/>
      <c r="CIY9" s="173"/>
      <c r="CIZ9" s="173"/>
      <c r="CJA9" s="173"/>
      <c r="CJB9" s="173"/>
      <c r="CJC9" s="173"/>
      <c r="CJD9" s="173"/>
      <c r="CJE9" s="173"/>
      <c r="CJF9" s="173"/>
      <c r="CJG9" s="173"/>
      <c r="CJH9" s="173"/>
      <c r="CJI9" s="173"/>
      <c r="CJJ9" s="173"/>
      <c r="CJK9" s="173"/>
      <c r="CJL9" s="173"/>
      <c r="CJM9" s="173"/>
      <c r="CJN9" s="173"/>
      <c r="CJO9" s="173"/>
      <c r="CJP9" s="173"/>
      <c r="CJQ9" s="173"/>
      <c r="CJR9" s="173"/>
      <c r="CJS9" s="173"/>
      <c r="CJT9" s="173"/>
      <c r="CJU9" s="173"/>
      <c r="CJV9" s="173"/>
      <c r="CJW9" s="173"/>
      <c r="CJX9" s="173"/>
      <c r="CJY9" s="173"/>
      <c r="CJZ9" s="173"/>
      <c r="CKA9" s="173"/>
      <c r="CKB9" s="173"/>
      <c r="CKC9" s="173"/>
      <c r="CKD9" s="173"/>
      <c r="CKE9" s="173"/>
      <c r="CKF9" s="173"/>
      <c r="CKG9" s="173"/>
      <c r="CKH9" s="173"/>
      <c r="CKI9" s="173"/>
      <c r="CKJ9" s="173"/>
      <c r="CKK9" s="173"/>
      <c r="CKL9" s="173"/>
      <c r="CKM9" s="173"/>
      <c r="CKN9" s="173"/>
      <c r="CKO9" s="173"/>
      <c r="CKP9" s="173"/>
      <c r="CKQ9" s="173"/>
      <c r="CKR9" s="173"/>
      <c r="CKS9" s="173"/>
      <c r="CKT9" s="173"/>
      <c r="CKU9" s="173"/>
      <c r="CKV9" s="173"/>
      <c r="CKW9" s="173"/>
      <c r="CKX9" s="173"/>
      <c r="CKY9" s="173"/>
      <c r="CKZ9" s="173"/>
      <c r="CLA9" s="173"/>
      <c r="CLB9" s="173"/>
      <c r="CLC9" s="173"/>
      <c r="CLD9" s="173"/>
      <c r="CLE9" s="173"/>
      <c r="CLF9" s="173"/>
      <c r="CLG9" s="173"/>
      <c r="CLH9" s="173"/>
      <c r="CLI9" s="173"/>
      <c r="CLJ9" s="173"/>
      <c r="CLK9" s="173"/>
      <c r="CLL9" s="173"/>
      <c r="CLM9" s="173"/>
      <c r="CLN9" s="173"/>
      <c r="CLO9" s="173"/>
      <c r="CLP9" s="173"/>
      <c r="CLQ9" s="173"/>
      <c r="CLR9" s="173"/>
      <c r="CLS9" s="173"/>
      <c r="CLT9" s="173"/>
      <c r="CLU9" s="173"/>
      <c r="CLV9" s="173"/>
      <c r="CLW9" s="173"/>
      <c r="CLX9" s="173"/>
      <c r="CLY9" s="173"/>
      <c r="CLZ9" s="173"/>
      <c r="CMA9" s="173"/>
      <c r="CMB9" s="173"/>
      <c r="CMC9" s="173"/>
      <c r="CMD9" s="173"/>
      <c r="CME9" s="173"/>
      <c r="CMF9" s="173"/>
      <c r="CMG9" s="173"/>
      <c r="CMH9" s="173"/>
      <c r="CMI9" s="173"/>
      <c r="CMJ9" s="173"/>
      <c r="CMK9" s="173"/>
      <c r="CML9" s="173"/>
      <c r="CMM9" s="173"/>
      <c r="CMN9" s="173"/>
      <c r="CMO9" s="173"/>
      <c r="CMP9" s="173"/>
      <c r="CMQ9" s="173"/>
      <c r="CMR9" s="173"/>
      <c r="CMS9" s="173"/>
      <c r="CMT9" s="173"/>
      <c r="CMU9" s="173"/>
      <c r="CMV9" s="173"/>
      <c r="CMW9" s="173"/>
      <c r="CMX9" s="173"/>
      <c r="CMY9" s="173"/>
      <c r="CMZ9" s="173"/>
      <c r="CNA9" s="173"/>
      <c r="CNB9" s="173"/>
      <c r="CNC9" s="173"/>
      <c r="CND9" s="173"/>
      <c r="CNE9" s="173"/>
      <c r="CNF9" s="173"/>
      <c r="CNG9" s="173"/>
      <c r="CNH9" s="173"/>
      <c r="CNI9" s="173"/>
      <c r="CNJ9" s="173"/>
      <c r="CNK9" s="173"/>
      <c r="CNL9" s="173"/>
      <c r="CNM9" s="173"/>
      <c r="CNN9" s="173"/>
      <c r="CNO9" s="173"/>
      <c r="CNP9" s="173"/>
      <c r="CNQ9" s="173"/>
      <c r="CNR9" s="173"/>
      <c r="CNS9" s="173"/>
      <c r="CNT9" s="173"/>
      <c r="CNU9" s="173"/>
      <c r="CNV9" s="173"/>
      <c r="CNW9" s="173"/>
      <c r="CNX9" s="173"/>
      <c r="CNY9" s="173"/>
      <c r="CNZ9" s="173"/>
      <c r="COA9" s="173"/>
      <c r="COB9" s="173"/>
      <c r="COC9" s="173"/>
      <c r="COD9" s="173"/>
      <c r="COE9" s="173"/>
      <c r="COF9" s="173"/>
      <c r="COG9" s="173"/>
      <c r="COH9" s="173"/>
      <c r="COI9" s="173"/>
      <c r="COJ9" s="173"/>
      <c r="COK9" s="173"/>
      <c r="COL9" s="173"/>
      <c r="COM9" s="173"/>
      <c r="CON9" s="173"/>
      <c r="COO9" s="173"/>
      <c r="COP9" s="173"/>
      <c r="COQ9" s="173"/>
      <c r="COR9" s="173"/>
      <c r="COS9" s="173"/>
      <c r="COT9" s="173"/>
      <c r="COU9" s="173"/>
      <c r="COV9" s="173"/>
      <c r="COW9" s="173"/>
      <c r="COX9" s="173"/>
      <c r="COY9" s="173"/>
      <c r="COZ9" s="173"/>
      <c r="CPA9" s="173"/>
      <c r="CPB9" s="173"/>
      <c r="CPC9" s="173"/>
      <c r="CPD9" s="173"/>
      <c r="CPE9" s="173"/>
      <c r="CPF9" s="173"/>
      <c r="CPG9" s="173"/>
      <c r="CPH9" s="173"/>
      <c r="CPI9" s="173"/>
      <c r="CPJ9" s="173"/>
      <c r="CPK9" s="173"/>
      <c r="CPL9" s="173"/>
      <c r="CPM9" s="173"/>
      <c r="CPN9" s="173"/>
      <c r="CPO9" s="173"/>
      <c r="CPP9" s="173"/>
      <c r="CPQ9" s="173"/>
      <c r="CPR9" s="173"/>
      <c r="CPS9" s="173"/>
      <c r="CPT9" s="173"/>
      <c r="CPU9" s="173"/>
      <c r="CPV9" s="173"/>
      <c r="CPW9" s="173"/>
      <c r="CPX9" s="173"/>
      <c r="CPY9" s="173"/>
      <c r="CPZ9" s="173"/>
      <c r="CQA9" s="173"/>
      <c r="CQB9" s="173"/>
      <c r="CQC9" s="173"/>
      <c r="CQD9" s="173"/>
      <c r="CQE9" s="173"/>
      <c r="CQF9" s="173"/>
      <c r="CQG9" s="173"/>
      <c r="CQH9" s="173"/>
      <c r="CQI9" s="173"/>
      <c r="CQJ9" s="173"/>
      <c r="CQK9" s="173"/>
      <c r="CQL9" s="173"/>
      <c r="CQM9" s="173"/>
      <c r="CQN9" s="173"/>
      <c r="CQO9" s="173"/>
      <c r="CQP9" s="173"/>
      <c r="CQQ9" s="173"/>
      <c r="CQR9" s="173"/>
      <c r="CQS9" s="173"/>
      <c r="CQT9" s="173"/>
      <c r="CQU9" s="173"/>
      <c r="CQV9" s="173"/>
      <c r="CQW9" s="173"/>
      <c r="CQX9" s="173"/>
      <c r="CQY9" s="173"/>
      <c r="CQZ9" s="173"/>
      <c r="CRA9" s="173"/>
      <c r="CRB9" s="173"/>
      <c r="CRC9" s="173"/>
      <c r="CRD9" s="173"/>
      <c r="CRE9" s="173"/>
      <c r="CRF9" s="173"/>
      <c r="CRG9" s="173"/>
      <c r="CRH9" s="173"/>
      <c r="CRI9" s="173"/>
      <c r="CRJ9" s="173"/>
      <c r="CRK9" s="173"/>
      <c r="CRL9" s="173"/>
      <c r="CRM9" s="173"/>
      <c r="CRN9" s="173"/>
      <c r="CRO9" s="173"/>
      <c r="CRP9" s="173"/>
      <c r="CRQ9" s="173"/>
      <c r="CRR9" s="173"/>
      <c r="CRS9" s="173"/>
      <c r="CRT9" s="173"/>
      <c r="CRU9" s="173"/>
      <c r="CRV9" s="173"/>
      <c r="CRW9" s="173"/>
      <c r="CRX9" s="173"/>
      <c r="CRY9" s="173"/>
      <c r="CRZ9" s="173"/>
      <c r="CSA9" s="173"/>
      <c r="CSB9" s="173"/>
      <c r="CSC9" s="173"/>
      <c r="CSD9" s="173"/>
      <c r="CSE9" s="173"/>
      <c r="CSF9" s="173"/>
      <c r="CSG9" s="173"/>
      <c r="CSH9" s="173"/>
      <c r="CSI9" s="173"/>
      <c r="CSJ9" s="173"/>
      <c r="CSK9" s="173"/>
      <c r="CSL9" s="173"/>
      <c r="CSM9" s="173"/>
      <c r="CSN9" s="173"/>
      <c r="CSO9" s="173"/>
      <c r="CSP9" s="173"/>
      <c r="CSQ9" s="173"/>
      <c r="CSR9" s="173"/>
      <c r="CSS9" s="173"/>
      <c r="CST9" s="173"/>
      <c r="CSU9" s="173"/>
      <c r="CSV9" s="173"/>
      <c r="CSW9" s="173"/>
      <c r="CSX9" s="173"/>
      <c r="CSY9" s="173"/>
      <c r="CSZ9" s="173"/>
      <c r="CTA9" s="173"/>
      <c r="CTB9" s="173"/>
      <c r="CTC9" s="173"/>
      <c r="CTD9" s="173"/>
      <c r="CTE9" s="173"/>
      <c r="CTF9" s="173"/>
      <c r="CTG9" s="173"/>
      <c r="CTH9" s="173"/>
      <c r="CTI9" s="173"/>
      <c r="CTJ9" s="173"/>
      <c r="CTK9" s="173"/>
      <c r="CTL9" s="173"/>
      <c r="CTM9" s="173"/>
      <c r="CTN9" s="173"/>
      <c r="CTO9" s="173"/>
      <c r="CTP9" s="173"/>
      <c r="CTQ9" s="173"/>
      <c r="CTR9" s="173"/>
      <c r="CTS9" s="173"/>
      <c r="CTT9" s="173"/>
      <c r="CTU9" s="173"/>
      <c r="CTV9" s="173"/>
      <c r="CTW9" s="173"/>
      <c r="CTX9" s="173"/>
      <c r="CTY9" s="173"/>
      <c r="CTZ9" s="173"/>
      <c r="CUA9" s="173"/>
      <c r="CUB9" s="173"/>
      <c r="CUC9" s="173"/>
      <c r="CUD9" s="173"/>
      <c r="CUE9" s="173"/>
      <c r="CUF9" s="173"/>
      <c r="CUG9" s="173"/>
      <c r="CUH9" s="173"/>
      <c r="CUI9" s="173"/>
      <c r="CUJ9" s="173"/>
      <c r="CUK9" s="173"/>
      <c r="CUL9" s="173"/>
      <c r="CUM9" s="173"/>
      <c r="CUN9" s="173"/>
      <c r="CUO9" s="173"/>
      <c r="CUP9" s="173"/>
      <c r="CUQ9" s="173"/>
      <c r="CUR9" s="173"/>
      <c r="CUS9" s="173"/>
      <c r="CUT9" s="173"/>
      <c r="CUU9" s="173"/>
      <c r="CUV9" s="173"/>
      <c r="CUW9" s="173"/>
      <c r="CUX9" s="173"/>
      <c r="CUY9" s="173"/>
      <c r="CUZ9" s="173"/>
      <c r="CVA9" s="173"/>
      <c r="CVB9" s="173"/>
      <c r="CVC9" s="173"/>
      <c r="CVD9" s="173"/>
      <c r="CVE9" s="173"/>
      <c r="CVF9" s="173"/>
      <c r="CVG9" s="173"/>
      <c r="CVH9" s="173"/>
      <c r="CVI9" s="173"/>
      <c r="CVJ9" s="173"/>
      <c r="CVK9" s="173"/>
      <c r="CVL9" s="173"/>
      <c r="CVM9" s="173"/>
      <c r="CVN9" s="173"/>
      <c r="CVO9" s="173"/>
      <c r="CVP9" s="173"/>
      <c r="CVQ9" s="173"/>
      <c r="CVR9" s="173"/>
      <c r="CVS9" s="173"/>
      <c r="CVT9" s="173"/>
      <c r="CVU9" s="173"/>
      <c r="CVV9" s="173"/>
      <c r="CVW9" s="173"/>
      <c r="CVX9" s="173"/>
      <c r="CVY9" s="173"/>
      <c r="CVZ9" s="173"/>
      <c r="CWA9" s="173"/>
      <c r="CWB9" s="173"/>
      <c r="CWC9" s="173"/>
      <c r="CWD9" s="173"/>
      <c r="CWE9" s="173"/>
      <c r="CWF9" s="173"/>
      <c r="CWG9" s="173"/>
      <c r="CWH9" s="173"/>
      <c r="CWI9" s="173"/>
      <c r="CWJ9" s="173"/>
      <c r="CWK9" s="173"/>
      <c r="CWL9" s="173"/>
      <c r="CWM9" s="173"/>
      <c r="CWN9" s="173"/>
      <c r="CWO9" s="173"/>
      <c r="CWP9" s="173"/>
      <c r="CWQ9" s="173"/>
      <c r="CWR9" s="173"/>
      <c r="CWS9" s="173"/>
      <c r="CWT9" s="173"/>
      <c r="CWU9" s="173"/>
      <c r="CWV9" s="173"/>
      <c r="CWW9" s="173"/>
      <c r="CWX9" s="173"/>
      <c r="CWY9" s="173"/>
      <c r="CWZ9" s="173"/>
      <c r="CXA9" s="173"/>
      <c r="CXB9" s="173"/>
      <c r="CXC9" s="173"/>
      <c r="CXD9" s="173"/>
      <c r="CXE9" s="173"/>
      <c r="CXF9" s="173"/>
      <c r="CXG9" s="173"/>
      <c r="CXH9" s="173"/>
      <c r="CXI9" s="173"/>
      <c r="CXJ9" s="173"/>
      <c r="CXK9" s="173"/>
      <c r="CXL9" s="173"/>
      <c r="CXM9" s="173"/>
      <c r="CXN9" s="173"/>
      <c r="CXO9" s="173"/>
      <c r="CXP9" s="173"/>
      <c r="CXQ9" s="173"/>
      <c r="CXR9" s="173"/>
      <c r="CXS9" s="173"/>
      <c r="CXT9" s="173"/>
      <c r="CXU9" s="173"/>
      <c r="CXV9" s="173"/>
      <c r="CXW9" s="173"/>
      <c r="CXX9" s="173"/>
      <c r="CXY9" s="173"/>
      <c r="CXZ9" s="173"/>
      <c r="CYA9" s="173"/>
      <c r="CYB9" s="173"/>
      <c r="CYC9" s="173"/>
      <c r="CYD9" s="173"/>
      <c r="CYE9" s="173"/>
      <c r="CYF9" s="173"/>
      <c r="CYG9" s="173"/>
      <c r="CYH9" s="173"/>
      <c r="CYI9" s="173"/>
      <c r="CYJ9" s="173"/>
      <c r="CYK9" s="173"/>
      <c r="CYL9" s="173"/>
      <c r="CYM9" s="173"/>
      <c r="CYN9" s="173"/>
      <c r="CYO9" s="173"/>
      <c r="CYP9" s="173"/>
      <c r="CYQ9" s="173"/>
      <c r="CYR9" s="173"/>
      <c r="CYS9" s="173"/>
      <c r="CYT9" s="173"/>
      <c r="CYU9" s="173"/>
      <c r="CYV9" s="173"/>
      <c r="CYW9" s="173"/>
      <c r="CYX9" s="173"/>
      <c r="CYY9" s="173"/>
      <c r="CYZ9" s="173"/>
      <c r="CZA9" s="173"/>
      <c r="CZB9" s="173"/>
      <c r="CZC9" s="173"/>
      <c r="CZD9" s="173"/>
      <c r="CZE9" s="173"/>
      <c r="CZF9" s="173"/>
      <c r="CZG9" s="173"/>
      <c r="CZH9" s="173"/>
      <c r="CZI9" s="173"/>
      <c r="CZJ9" s="173"/>
      <c r="CZK9" s="173"/>
      <c r="CZL9" s="173"/>
      <c r="CZM9" s="173"/>
      <c r="CZN9" s="173"/>
      <c r="CZO9" s="173"/>
      <c r="CZP9" s="173"/>
      <c r="CZQ9" s="173"/>
      <c r="CZR9" s="173"/>
      <c r="CZS9" s="173"/>
      <c r="CZT9" s="173"/>
      <c r="CZU9" s="173"/>
      <c r="CZV9" s="173"/>
      <c r="CZW9" s="173"/>
      <c r="CZX9" s="173"/>
      <c r="CZY9" s="173"/>
      <c r="CZZ9" s="173"/>
      <c r="DAA9" s="173"/>
      <c r="DAB9" s="173"/>
      <c r="DAC9" s="173"/>
      <c r="DAD9" s="173"/>
      <c r="DAE9" s="173"/>
      <c r="DAF9" s="173"/>
      <c r="DAG9" s="173"/>
      <c r="DAH9" s="173"/>
      <c r="DAI9" s="173"/>
      <c r="DAJ9" s="173"/>
      <c r="DAK9" s="173"/>
      <c r="DAL9" s="173"/>
      <c r="DAM9" s="173"/>
      <c r="DAN9" s="173"/>
      <c r="DAO9" s="173"/>
      <c r="DAP9" s="173"/>
      <c r="DAQ9" s="173"/>
      <c r="DAR9" s="173"/>
      <c r="DAS9" s="173"/>
      <c r="DAT9" s="173"/>
      <c r="DAU9" s="173"/>
      <c r="DAV9" s="173"/>
      <c r="DAW9" s="173"/>
      <c r="DAX9" s="173"/>
      <c r="DAY9" s="173"/>
      <c r="DAZ9" s="173"/>
      <c r="DBA9" s="173"/>
      <c r="DBB9" s="173"/>
      <c r="DBC9" s="173"/>
      <c r="DBD9" s="173"/>
      <c r="DBE9" s="173"/>
      <c r="DBF9" s="173"/>
      <c r="DBG9" s="173"/>
      <c r="DBH9" s="173"/>
      <c r="DBI9" s="173"/>
      <c r="DBJ9" s="173"/>
      <c r="DBK9" s="173"/>
      <c r="DBL9" s="173"/>
      <c r="DBM9" s="173"/>
      <c r="DBN9" s="173"/>
      <c r="DBO9" s="173"/>
      <c r="DBP9" s="173"/>
      <c r="DBQ9" s="173"/>
      <c r="DBR9" s="173"/>
      <c r="DBS9" s="173"/>
      <c r="DBT9" s="173"/>
      <c r="DBU9" s="173"/>
      <c r="DBV9" s="173"/>
      <c r="DBW9" s="173"/>
      <c r="DBX9" s="173"/>
      <c r="DBY9" s="173"/>
      <c r="DBZ9" s="173"/>
      <c r="DCA9" s="173"/>
      <c r="DCB9" s="173"/>
      <c r="DCC9" s="173"/>
      <c r="DCD9" s="173"/>
      <c r="DCE9" s="173"/>
      <c r="DCF9" s="173"/>
      <c r="DCG9" s="173"/>
      <c r="DCH9" s="173"/>
      <c r="DCI9" s="173"/>
      <c r="DCJ9" s="173"/>
      <c r="DCK9" s="173"/>
      <c r="DCL9" s="173"/>
      <c r="DCM9" s="173"/>
      <c r="DCN9" s="173"/>
      <c r="DCO9" s="173"/>
      <c r="DCP9" s="173"/>
    </row>
    <row r="10" spans="1:2798" ht="16.5" thickBot="1" x14ac:dyDescent="0.25">
      <c r="A10" s="184"/>
      <c r="B10" s="185"/>
      <c r="C10" s="185"/>
      <c r="D10" s="186"/>
      <c r="E10" s="187"/>
      <c r="F10" s="188"/>
      <c r="G10" s="189"/>
      <c r="H10" s="189"/>
      <c r="I10" s="190"/>
      <c r="J10" s="186"/>
      <c r="K10" s="191"/>
    </row>
  </sheetData>
  <mergeCells count="8">
    <mergeCell ref="D8:E8"/>
    <mergeCell ref="D9:E9"/>
    <mergeCell ref="A1:B4"/>
    <mergeCell ref="C1:H2"/>
    <mergeCell ref="I1:K4"/>
    <mergeCell ref="C3:H4"/>
    <mergeCell ref="D6:E6"/>
    <mergeCell ref="D7:E7"/>
  </mergeCells>
  <conditionalFormatting sqref="F7:F9">
    <cfRule type="expression" dxfId="0" priority="3" stopIfTrue="1">
      <formula>#REF!&lt;&gt;SUM(#REF!)</formula>
    </cfRule>
  </conditionalFormatting>
  <hyperlinks>
    <hyperlink ref="D7:E7" location="'BASE BID'!A1" display="BASE BID" xr:uid="{A6066A08-4939-4384-913B-93B3703BE18D}"/>
    <hyperlink ref="D8:E9" location="'BASE BID'!A1" display="BASE BID" xr:uid="{487669FB-B6B0-4D75-A25B-F4D9A73BC965}"/>
    <hyperlink ref="D8:E8" location="'ALTERNATE #1'!A1" display="ALTERNATE #1" xr:uid="{1AEA306E-CC02-472F-97B5-89E2E93BEED3}"/>
    <hyperlink ref="D9:E9" location="'ALTERNATE #2'!A1" display="ALTERNATE #2" xr:uid="{135D78A2-6363-4224-8E59-7550FDBD837F}"/>
  </hyperlinks>
  <printOptions horizontalCentered="1"/>
  <pageMargins left="0.7" right="0.7" top="0.75" bottom="0.75" header="0.3" footer="0.3"/>
  <pageSetup scale="75" fitToHeight="0" orientation="landscape" r:id="rId1"/>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BB39-C29A-41E6-948E-0EFEF20511F7}">
  <sheetPr>
    <tabColor rgb="FF92D050"/>
    <pageSetUpPr fitToPage="1"/>
  </sheetPr>
  <dimension ref="A1:DCU144"/>
  <sheetViews>
    <sheetView tabSelected="1" view="pageBreakPreview" zoomScale="60" zoomScaleNormal="60" workbookViewId="0">
      <pane ySplit="5" topLeftCell="A6" activePane="bottomLeft" state="frozen"/>
      <selection activeCell="D141" sqref="D141"/>
      <selection pane="bottomLeft" activeCell="C1" sqref="C1:M2"/>
    </sheetView>
  </sheetViews>
  <sheetFormatPr defaultColWidth="9.6640625" defaultRowHeight="15.75" x14ac:dyDescent="0.2"/>
  <cols>
    <col min="1" max="1" width="8.21875" style="6" customWidth="1"/>
    <col min="2" max="2" width="12.33203125" style="6" customWidth="1"/>
    <col min="3" max="3" width="11.77734375" style="6" customWidth="1"/>
    <col min="4" max="4" width="68.77734375" style="67" customWidth="1"/>
    <col min="5" max="5" width="8.77734375" style="124" customWidth="1"/>
    <col min="6" max="6" width="8.77734375" style="20" customWidth="1"/>
    <col min="7" max="7" width="8.77734375" style="124" customWidth="1"/>
    <col min="8" max="8" width="8.77734375" style="6" customWidth="1"/>
    <col min="9" max="11" width="11.77734375" style="6" customWidth="1"/>
    <col min="12" max="13" width="11.77734375" style="125" customWidth="1"/>
    <col min="14" max="14" width="11.77734375" style="126" customWidth="1"/>
    <col min="15" max="15" width="11.77734375" style="67" customWidth="1"/>
    <col min="16" max="16" width="14.77734375" style="67" customWidth="1"/>
    <col min="17" max="17" width="2.5546875" style="64" customWidth="1"/>
    <col min="18" max="16384" width="9.6640625" style="64"/>
  </cols>
  <sheetData>
    <row r="1" spans="1:2803" ht="14.45" customHeight="1" x14ac:dyDescent="0.2">
      <c r="A1" s="206"/>
      <c r="B1" s="207"/>
      <c r="C1" s="212" t="s">
        <v>167</v>
      </c>
      <c r="D1" s="213"/>
      <c r="E1" s="213"/>
      <c r="F1" s="213"/>
      <c r="G1" s="213"/>
      <c r="H1" s="213"/>
      <c r="I1" s="213"/>
      <c r="J1" s="213"/>
      <c r="K1" s="213"/>
      <c r="L1" s="213"/>
      <c r="M1" s="214"/>
      <c r="N1" s="218" t="s">
        <v>227</v>
      </c>
      <c r="O1" s="219"/>
      <c r="P1" s="220"/>
    </row>
    <row r="2" spans="1:2803" ht="14.45" customHeight="1" thickBot="1" x14ac:dyDescent="0.25">
      <c r="A2" s="208"/>
      <c r="B2" s="209"/>
      <c r="C2" s="215"/>
      <c r="D2" s="216"/>
      <c r="E2" s="216"/>
      <c r="F2" s="216"/>
      <c r="G2" s="216"/>
      <c r="H2" s="216"/>
      <c r="I2" s="216"/>
      <c r="J2" s="216"/>
      <c r="K2" s="216"/>
      <c r="L2" s="216"/>
      <c r="M2" s="217"/>
      <c r="N2" s="221"/>
      <c r="O2" s="222"/>
      <c r="P2" s="223"/>
    </row>
    <row r="3" spans="1:2803" ht="14.45" customHeight="1" x14ac:dyDescent="0.2">
      <c r="A3" s="208"/>
      <c r="B3" s="209"/>
      <c r="C3" s="212" t="s">
        <v>208</v>
      </c>
      <c r="D3" s="213"/>
      <c r="E3" s="213"/>
      <c r="F3" s="213"/>
      <c r="G3" s="213"/>
      <c r="H3" s="213"/>
      <c r="I3" s="213"/>
      <c r="J3" s="213"/>
      <c r="K3" s="213"/>
      <c r="L3" s="213"/>
      <c r="M3" s="214"/>
      <c r="N3" s="221"/>
      <c r="O3" s="222"/>
      <c r="P3" s="223"/>
    </row>
    <row r="4" spans="1:2803" ht="14.45" customHeight="1" thickBot="1" x14ac:dyDescent="0.25">
      <c r="A4" s="210"/>
      <c r="B4" s="211"/>
      <c r="C4" s="215"/>
      <c r="D4" s="216"/>
      <c r="E4" s="216"/>
      <c r="F4" s="216"/>
      <c r="G4" s="216"/>
      <c r="H4" s="216"/>
      <c r="I4" s="216"/>
      <c r="J4" s="216"/>
      <c r="K4" s="216"/>
      <c r="L4" s="216"/>
      <c r="M4" s="217"/>
      <c r="N4" s="224"/>
      <c r="O4" s="225"/>
      <c r="P4" s="226"/>
    </row>
    <row r="5" spans="1:2803" s="74" customFormat="1" ht="48" thickBot="1" x14ac:dyDescent="0.25">
      <c r="A5" s="137" t="s">
        <v>0</v>
      </c>
      <c r="B5" s="138" t="s">
        <v>1</v>
      </c>
      <c r="C5" s="138" t="s">
        <v>2</v>
      </c>
      <c r="D5" s="139" t="s">
        <v>3</v>
      </c>
      <c r="E5" s="140" t="s">
        <v>4</v>
      </c>
      <c r="F5" s="139" t="s">
        <v>5</v>
      </c>
      <c r="G5" s="140" t="s">
        <v>201</v>
      </c>
      <c r="H5" s="141" t="s">
        <v>7</v>
      </c>
      <c r="I5" s="141" t="s">
        <v>113</v>
      </c>
      <c r="J5" s="141" t="s">
        <v>114</v>
      </c>
      <c r="K5" s="141" t="s">
        <v>115</v>
      </c>
      <c r="L5" s="152" t="s">
        <v>116</v>
      </c>
      <c r="M5" s="152" t="s">
        <v>117</v>
      </c>
      <c r="N5" s="152" t="s">
        <v>118</v>
      </c>
      <c r="O5" s="142" t="s">
        <v>119</v>
      </c>
      <c r="P5" s="142"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c r="DCU5" s="64"/>
    </row>
    <row r="6" spans="1:2803" s="120" customFormat="1" x14ac:dyDescent="0.2">
      <c r="A6" s="128"/>
      <c r="B6" s="129"/>
      <c r="C6" s="143">
        <v>10000</v>
      </c>
      <c r="D6" s="130" t="s">
        <v>9</v>
      </c>
      <c r="E6" s="131"/>
      <c r="F6" s="132"/>
      <c r="G6" s="131"/>
      <c r="H6" s="129"/>
      <c r="I6" s="129"/>
      <c r="J6" s="129"/>
      <c r="K6" s="129"/>
      <c r="L6" s="133"/>
      <c r="M6" s="133"/>
      <c r="N6" s="134"/>
      <c r="O6" s="135"/>
      <c r="P6" s="136"/>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c r="DCU6" s="64"/>
    </row>
    <row r="7" spans="1:2803" s="120" customFormat="1" ht="20.100000000000001" customHeight="1" x14ac:dyDescent="0.2">
      <c r="A7" s="121">
        <f>IF(H7&lt;&gt;"",1+MAX(A1:A6),"")</f>
        <v>1</v>
      </c>
      <c r="B7" s="6"/>
      <c r="C7" s="6"/>
      <c r="D7" s="5" t="s">
        <v>10</v>
      </c>
      <c r="E7" s="147">
        <v>1</v>
      </c>
      <c r="F7" s="148">
        <v>0</v>
      </c>
      <c r="G7" s="147">
        <f t="shared" ref="G7:G12" si="0">E7+(E7*F7)</f>
        <v>1</v>
      </c>
      <c r="H7" s="6" t="s">
        <v>11</v>
      </c>
      <c r="I7" s="167">
        <v>0</v>
      </c>
      <c r="J7" s="3">
        <f t="shared" ref="J7:J12" si="1">I7*G7</f>
        <v>0</v>
      </c>
      <c r="K7" s="150">
        <v>0</v>
      </c>
      <c r="L7" s="150">
        <f t="shared" ref="L7:L12" si="2">K7*J7</f>
        <v>0</v>
      </c>
      <c r="M7" s="150">
        <v>0</v>
      </c>
      <c r="N7" s="151">
        <f t="shared" ref="N7:N12" si="3">M7*G7</f>
        <v>0</v>
      </c>
      <c r="O7" s="149">
        <f t="shared" ref="O7:O12" si="4">L7+N7</f>
        <v>0</v>
      </c>
      <c r="P7" s="123"/>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c r="DCU7" s="64"/>
    </row>
    <row r="8" spans="1:2803" s="120" customFormat="1" ht="20.100000000000001" customHeight="1" x14ac:dyDescent="0.2">
      <c r="A8" s="121">
        <f t="shared" ref="A8:A13" si="5">IF(H8&lt;&gt;"",1+MAX(A2:A7),"")</f>
        <v>2</v>
      </c>
      <c r="B8" s="6"/>
      <c r="C8" s="6"/>
      <c r="D8" s="5" t="s">
        <v>12</v>
      </c>
      <c r="E8" s="147">
        <v>1</v>
      </c>
      <c r="F8" s="148">
        <v>0</v>
      </c>
      <c r="G8" s="147">
        <f t="shared" si="0"/>
        <v>1</v>
      </c>
      <c r="H8" s="6" t="s">
        <v>11</v>
      </c>
      <c r="I8" s="167">
        <v>0</v>
      </c>
      <c r="J8" s="3">
        <f t="shared" si="1"/>
        <v>0</v>
      </c>
      <c r="K8" s="150">
        <v>0</v>
      </c>
      <c r="L8" s="150">
        <f t="shared" si="2"/>
        <v>0</v>
      </c>
      <c r="M8" s="150">
        <v>0</v>
      </c>
      <c r="N8" s="151">
        <f t="shared" si="3"/>
        <v>0</v>
      </c>
      <c r="O8" s="149">
        <f t="shared" si="4"/>
        <v>0</v>
      </c>
      <c r="P8" s="123"/>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c r="DCU8" s="64"/>
    </row>
    <row r="9" spans="1:2803" s="120" customFormat="1" ht="20.100000000000001" customHeight="1" x14ac:dyDescent="0.2">
      <c r="A9" s="121">
        <f t="shared" si="5"/>
        <v>3</v>
      </c>
      <c r="B9" s="6"/>
      <c r="C9" s="6"/>
      <c r="D9" s="5" t="s">
        <v>13</v>
      </c>
      <c r="E9" s="147">
        <v>1</v>
      </c>
      <c r="F9" s="148">
        <v>0</v>
      </c>
      <c r="G9" s="147">
        <f t="shared" si="0"/>
        <v>1</v>
      </c>
      <c r="H9" s="6" t="s">
        <v>11</v>
      </c>
      <c r="I9" s="167">
        <v>0</v>
      </c>
      <c r="J9" s="3">
        <f t="shared" si="1"/>
        <v>0</v>
      </c>
      <c r="K9" s="150">
        <v>0</v>
      </c>
      <c r="L9" s="150">
        <f t="shared" si="2"/>
        <v>0</v>
      </c>
      <c r="M9" s="150">
        <v>0</v>
      </c>
      <c r="N9" s="151">
        <f t="shared" si="3"/>
        <v>0</v>
      </c>
      <c r="O9" s="149">
        <f t="shared" si="4"/>
        <v>0</v>
      </c>
      <c r="P9" s="123"/>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c r="DCU9" s="64"/>
    </row>
    <row r="10" spans="1:2803" s="120" customFormat="1" ht="20.100000000000001" customHeight="1" x14ac:dyDescent="0.2">
      <c r="A10" s="121">
        <f t="shared" si="5"/>
        <v>4</v>
      </c>
      <c r="B10" s="6"/>
      <c r="C10" s="6"/>
      <c r="D10" s="5" t="s">
        <v>14</v>
      </c>
      <c r="E10" s="147">
        <v>1</v>
      </c>
      <c r="F10" s="148">
        <v>0</v>
      </c>
      <c r="G10" s="147">
        <f t="shared" si="0"/>
        <v>1</v>
      </c>
      <c r="H10" s="6" t="s">
        <v>11</v>
      </c>
      <c r="I10" s="167">
        <v>0</v>
      </c>
      <c r="J10" s="3">
        <f t="shared" si="1"/>
        <v>0</v>
      </c>
      <c r="K10" s="150">
        <v>0</v>
      </c>
      <c r="L10" s="150">
        <f t="shared" si="2"/>
        <v>0</v>
      </c>
      <c r="M10" s="150">
        <v>0</v>
      </c>
      <c r="N10" s="151">
        <f t="shared" si="3"/>
        <v>0</v>
      </c>
      <c r="O10" s="149">
        <f t="shared" si="4"/>
        <v>0</v>
      </c>
      <c r="P10" s="123"/>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c r="DCU10" s="64"/>
    </row>
    <row r="11" spans="1:2803" s="120" customFormat="1" ht="20.100000000000001" customHeight="1" x14ac:dyDescent="0.2">
      <c r="A11" s="121">
        <f t="shared" si="5"/>
        <v>5</v>
      </c>
      <c r="B11" s="6"/>
      <c r="C11" s="6"/>
      <c r="D11" s="5" t="s">
        <v>15</v>
      </c>
      <c r="E11" s="147">
        <v>1</v>
      </c>
      <c r="F11" s="148">
        <v>0</v>
      </c>
      <c r="G11" s="147">
        <f t="shared" si="0"/>
        <v>1</v>
      </c>
      <c r="H11" s="6" t="s">
        <v>11</v>
      </c>
      <c r="I11" s="167">
        <v>0</v>
      </c>
      <c r="J11" s="3">
        <f t="shared" si="1"/>
        <v>0</v>
      </c>
      <c r="K11" s="150">
        <v>0</v>
      </c>
      <c r="L11" s="150">
        <f t="shared" si="2"/>
        <v>0</v>
      </c>
      <c r="M11" s="150">
        <v>0</v>
      </c>
      <c r="N11" s="151">
        <f t="shared" si="3"/>
        <v>0</v>
      </c>
      <c r="O11" s="149">
        <f t="shared" si="4"/>
        <v>0</v>
      </c>
      <c r="P11" s="123"/>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c r="DCU11" s="64"/>
    </row>
    <row r="12" spans="1:2803" s="120" customFormat="1" ht="20.100000000000001" customHeight="1" thickBot="1" x14ac:dyDescent="0.25">
      <c r="A12" s="121">
        <f t="shared" si="5"/>
        <v>6</v>
      </c>
      <c r="B12" s="6"/>
      <c r="C12" s="6"/>
      <c r="D12" s="5" t="s">
        <v>16</v>
      </c>
      <c r="E12" s="147">
        <v>1</v>
      </c>
      <c r="F12" s="148">
        <v>0</v>
      </c>
      <c r="G12" s="147">
        <f t="shared" si="0"/>
        <v>1</v>
      </c>
      <c r="H12" s="6" t="s">
        <v>11</v>
      </c>
      <c r="I12" s="167">
        <v>0</v>
      </c>
      <c r="J12" s="3">
        <f t="shared" si="1"/>
        <v>0</v>
      </c>
      <c r="K12" s="150">
        <v>0</v>
      </c>
      <c r="L12" s="150">
        <f t="shared" si="2"/>
        <v>0</v>
      </c>
      <c r="M12" s="150">
        <v>0</v>
      </c>
      <c r="N12" s="151">
        <f t="shared" si="3"/>
        <v>0</v>
      </c>
      <c r="O12" s="149">
        <f t="shared" si="4"/>
        <v>0</v>
      </c>
      <c r="P12" s="123"/>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c r="DCU12" s="64"/>
    </row>
    <row r="13" spans="1:2803" s="120" customFormat="1" x14ac:dyDescent="0.2">
      <c r="A13" s="158" t="str">
        <f t="shared" si="5"/>
        <v/>
      </c>
      <c r="B13" s="159"/>
      <c r="C13" s="144"/>
      <c r="D13" s="127" t="s">
        <v>17</v>
      </c>
      <c r="E13" s="160"/>
      <c r="F13" s="161"/>
      <c r="G13" s="160"/>
      <c r="H13" s="162"/>
      <c r="I13" s="162"/>
      <c r="J13" s="162"/>
      <c r="K13" s="162"/>
      <c r="L13" s="163" t="str">
        <f>IF(H13&lt;&gt;"",0.4*N13,"")</f>
        <v/>
      </c>
      <c r="M13" s="163" t="str">
        <f>IF(H13&lt;&gt;"",N13-L13,"")</f>
        <v/>
      </c>
      <c r="N13" s="164"/>
      <c r="O13" s="165"/>
      <c r="P13" s="166">
        <f>SUM(O7:O12)</f>
        <v>0</v>
      </c>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c r="DCU13" s="64"/>
    </row>
    <row r="14" spans="1:2803" s="120" customFormat="1" x14ac:dyDescent="0.2">
      <c r="A14" s="128"/>
      <c r="B14" s="129"/>
      <c r="C14" s="143">
        <v>70000</v>
      </c>
      <c r="D14" s="130" t="s">
        <v>138</v>
      </c>
      <c r="E14" s="131"/>
      <c r="F14" s="132"/>
      <c r="G14" s="131"/>
      <c r="H14" s="129"/>
      <c r="I14" s="129"/>
      <c r="J14" s="129"/>
      <c r="K14" s="129"/>
      <c r="L14" s="133"/>
      <c r="M14" s="133"/>
      <c r="N14" s="134"/>
      <c r="O14" s="135"/>
      <c r="P14" s="136"/>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row>
    <row r="15" spans="1:2803" s="120" customFormat="1" x14ac:dyDescent="0.2">
      <c r="A15" s="121"/>
      <c r="B15" s="6"/>
      <c r="C15" s="6"/>
      <c r="D15" s="5"/>
      <c r="E15" s="147"/>
      <c r="F15" s="148"/>
      <c r="G15" s="147"/>
      <c r="H15" s="6"/>
      <c r="I15" s="167"/>
      <c r="J15" s="3"/>
      <c r="K15" s="150"/>
      <c r="L15" s="150"/>
      <c r="M15" s="150"/>
      <c r="N15" s="151"/>
      <c r="O15" s="149"/>
      <c r="P15" s="123"/>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row>
    <row r="16" spans="1:2803" s="120" customFormat="1" x14ac:dyDescent="0.2">
      <c r="A16" s="121"/>
      <c r="B16" s="6"/>
      <c r="C16" s="6"/>
      <c r="D16" s="156" t="s">
        <v>152</v>
      </c>
      <c r="E16" s="147"/>
      <c r="F16" s="148"/>
      <c r="G16" s="147"/>
      <c r="H16" s="6"/>
      <c r="I16" s="167"/>
      <c r="J16" s="3"/>
      <c r="K16" s="150"/>
      <c r="L16" s="150"/>
      <c r="M16" s="150"/>
      <c r="N16" s="151"/>
      <c r="O16" s="149"/>
      <c r="P16" s="123"/>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row>
    <row r="17" spans="1:124" s="120" customFormat="1" x14ac:dyDescent="0.2">
      <c r="A17" s="121"/>
      <c r="B17" s="6"/>
      <c r="C17" s="6"/>
      <c r="D17" s="5"/>
      <c r="E17" s="147"/>
      <c r="F17" s="148"/>
      <c r="G17" s="147"/>
      <c r="H17" s="6"/>
      <c r="I17" s="167"/>
      <c r="J17" s="3"/>
      <c r="K17" s="150"/>
      <c r="L17" s="150"/>
      <c r="M17" s="150"/>
      <c r="N17" s="151"/>
      <c r="O17" s="149"/>
      <c r="P17" s="123"/>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row>
    <row r="18" spans="1:124" s="120" customFormat="1" ht="18" customHeight="1" x14ac:dyDescent="0.2">
      <c r="A18" s="121"/>
      <c r="B18" s="6"/>
      <c r="C18" s="6"/>
      <c r="D18" s="157" t="s">
        <v>139</v>
      </c>
      <c r="E18" s="147"/>
      <c r="F18" s="148"/>
      <c r="G18" s="147"/>
      <c r="H18" s="6"/>
      <c r="I18" s="167"/>
      <c r="J18" s="3"/>
      <c r="K18" s="150"/>
      <c r="L18" s="150"/>
      <c r="M18" s="150"/>
      <c r="N18" s="151"/>
      <c r="O18" s="149"/>
      <c r="P18" s="123"/>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row>
    <row r="19" spans="1:124" s="120" customFormat="1" ht="18" customHeight="1" x14ac:dyDescent="0.2">
      <c r="A19" s="121">
        <f>IF(H19&lt;&gt;"",1+MAX(A7:A18),"")</f>
        <v>7</v>
      </c>
      <c r="B19" s="6" t="s">
        <v>163</v>
      </c>
      <c r="C19" s="6" t="s">
        <v>164</v>
      </c>
      <c r="D19" s="42" t="s">
        <v>209</v>
      </c>
      <c r="E19" s="147">
        <v>2030.5519999999999</v>
      </c>
      <c r="F19" s="148">
        <v>0.05</v>
      </c>
      <c r="G19" s="147">
        <f t="shared" ref="G19:G20" si="6">E19+(E19*F19)</f>
        <v>2132.0796</v>
      </c>
      <c r="H19" s="6" t="s">
        <v>120</v>
      </c>
      <c r="I19" s="167">
        <v>2.1548000000000001E-2</v>
      </c>
      <c r="J19" s="3">
        <f t="shared" ref="J19:J20" si="7">I19*G19</f>
        <v>45.942051220800003</v>
      </c>
      <c r="K19" s="169">
        <v>64.31</v>
      </c>
      <c r="L19" s="150">
        <f t="shared" ref="L19:L20" si="8">K19*J19</f>
        <v>2954.5333140096482</v>
      </c>
      <c r="M19" s="150">
        <v>3.15</v>
      </c>
      <c r="N19" s="151">
        <f t="shared" ref="N19:N20" si="9">M19*G19</f>
        <v>6716.0507399999997</v>
      </c>
      <c r="O19" s="149">
        <f t="shared" ref="O19:O20" si="10">L19+N19</f>
        <v>9670.5840540096469</v>
      </c>
      <c r="P19" s="123"/>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row>
    <row r="20" spans="1:124" s="120" customFormat="1" ht="18" customHeight="1" x14ac:dyDescent="0.2">
      <c r="A20" s="121">
        <f t="shared" ref="A20:A83" si="11">IF(H20&lt;&gt;"",1+MAX(A8:A19),"")</f>
        <v>8</v>
      </c>
      <c r="B20" s="6" t="s">
        <v>163</v>
      </c>
      <c r="C20" s="6" t="s">
        <v>164</v>
      </c>
      <c r="D20" s="42" t="s">
        <v>210</v>
      </c>
      <c r="E20" s="147">
        <v>381.48</v>
      </c>
      <c r="F20" s="148">
        <v>0.05</v>
      </c>
      <c r="G20" s="147">
        <f t="shared" si="6"/>
        <v>400.55400000000003</v>
      </c>
      <c r="H20" s="6" t="s">
        <v>120</v>
      </c>
      <c r="I20" s="167">
        <v>1.6548E-2</v>
      </c>
      <c r="J20" s="3">
        <f t="shared" si="7"/>
        <v>6.6283675920000009</v>
      </c>
      <c r="K20" s="169">
        <v>64.31</v>
      </c>
      <c r="L20" s="150">
        <f t="shared" si="8"/>
        <v>426.27031984152006</v>
      </c>
      <c r="M20" s="150">
        <v>1.56</v>
      </c>
      <c r="N20" s="151">
        <f t="shared" si="9"/>
        <v>624.86424000000011</v>
      </c>
      <c r="O20" s="149">
        <f t="shared" si="10"/>
        <v>1051.1345598415201</v>
      </c>
      <c r="P20" s="123"/>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row>
    <row r="21" spans="1:124" s="120" customFormat="1" x14ac:dyDescent="0.2">
      <c r="A21" s="121" t="str">
        <f t="shared" si="11"/>
        <v/>
      </c>
      <c r="B21" s="6"/>
      <c r="C21" s="6"/>
      <c r="D21" s="42"/>
      <c r="E21" s="147"/>
      <c r="F21" s="148"/>
      <c r="G21" s="147"/>
      <c r="H21" s="6"/>
      <c r="I21" s="167"/>
      <c r="J21" s="3"/>
      <c r="K21" s="150"/>
      <c r="L21" s="150"/>
      <c r="M21" s="150"/>
      <c r="N21" s="151"/>
      <c r="O21" s="149"/>
      <c r="P21" s="123"/>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row>
    <row r="22" spans="1:124" s="120" customFormat="1" ht="31.5" x14ac:dyDescent="0.2">
      <c r="A22" s="121" t="str">
        <f t="shared" si="11"/>
        <v/>
      </c>
      <c r="B22" s="6"/>
      <c r="C22" s="6"/>
      <c r="D22" s="170" t="s">
        <v>204</v>
      </c>
      <c r="E22" s="147"/>
      <c r="F22" s="148"/>
      <c r="G22" s="147"/>
      <c r="H22" s="6"/>
      <c r="I22" s="167"/>
      <c r="J22" s="3"/>
      <c r="K22" s="150"/>
      <c r="L22" s="150"/>
      <c r="M22" s="150"/>
      <c r="N22" s="151"/>
      <c r="O22" s="149"/>
      <c r="P22" s="123"/>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row>
    <row r="23" spans="1:124" s="120" customFormat="1" x14ac:dyDescent="0.2">
      <c r="A23" s="121" t="str">
        <f t="shared" si="11"/>
        <v/>
      </c>
      <c r="B23" s="6"/>
      <c r="C23" s="6"/>
      <c r="D23" s="42"/>
      <c r="E23" s="147"/>
      <c r="F23" s="148"/>
      <c r="G23" s="147"/>
      <c r="H23" s="6"/>
      <c r="I23" s="167"/>
      <c r="J23" s="3"/>
      <c r="K23" s="150"/>
      <c r="L23" s="150"/>
      <c r="M23" s="150"/>
      <c r="N23" s="151"/>
      <c r="O23" s="149"/>
      <c r="P23" s="123"/>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row>
    <row r="24" spans="1:124" s="120" customFormat="1" ht="18" customHeight="1" x14ac:dyDescent="0.2">
      <c r="A24" s="121" t="str">
        <f t="shared" si="11"/>
        <v/>
      </c>
      <c r="B24" s="6"/>
      <c r="C24" s="6"/>
      <c r="D24" s="157" t="s">
        <v>140</v>
      </c>
      <c r="E24" s="147"/>
      <c r="F24" s="148"/>
      <c r="G24" s="147"/>
      <c r="H24" s="6"/>
      <c r="I24" s="167"/>
      <c r="J24" s="3"/>
      <c r="K24" s="150"/>
      <c r="L24" s="150"/>
      <c r="M24" s="150"/>
      <c r="N24" s="151"/>
      <c r="O24" s="149"/>
      <c r="P24" s="123"/>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row>
    <row r="25" spans="1:124" s="120" customFormat="1" ht="18" customHeight="1" x14ac:dyDescent="0.2">
      <c r="A25" s="121">
        <f t="shared" si="11"/>
        <v>9</v>
      </c>
      <c r="B25" s="6" t="s">
        <v>163</v>
      </c>
      <c r="C25" s="6" t="s">
        <v>164</v>
      </c>
      <c r="D25" s="42" t="s">
        <v>142</v>
      </c>
      <c r="E25" s="147">
        <v>904.07259999999997</v>
      </c>
      <c r="F25" s="148">
        <v>0.05</v>
      </c>
      <c r="G25" s="147">
        <f t="shared" ref="G25:G34" si="12">E25+(E25*F25)</f>
        <v>949.27622999999994</v>
      </c>
      <c r="H25" s="6" t="s">
        <v>120</v>
      </c>
      <c r="I25" s="167">
        <v>2.1548000000000001E-2</v>
      </c>
      <c r="J25" s="3">
        <f t="shared" ref="J25:J34" si="13">I25*G25</f>
        <v>20.455004204040002</v>
      </c>
      <c r="K25" s="169">
        <v>64.31</v>
      </c>
      <c r="L25" s="150">
        <f t="shared" ref="L25:L34" si="14">K25*J25</f>
        <v>1315.4613203618126</v>
      </c>
      <c r="M25" s="150">
        <v>3.15</v>
      </c>
      <c r="N25" s="151">
        <f t="shared" ref="N25:N34" si="15">M25*G25</f>
        <v>2990.2201244999997</v>
      </c>
      <c r="O25" s="149">
        <f t="shared" ref="O25:O34" si="16">L25+N25</f>
        <v>4305.6814448618125</v>
      </c>
      <c r="P25" s="123"/>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row>
    <row r="26" spans="1:124" s="120" customFormat="1" ht="18" customHeight="1" x14ac:dyDescent="0.2">
      <c r="A26" s="121">
        <f t="shared" si="11"/>
        <v>10</v>
      </c>
      <c r="B26" s="6" t="s">
        <v>163</v>
      </c>
      <c r="C26" s="6" t="s">
        <v>164</v>
      </c>
      <c r="D26" s="42" t="s">
        <v>143</v>
      </c>
      <c r="E26" s="147">
        <v>135.16749999999999</v>
      </c>
      <c r="F26" s="148">
        <v>0.05</v>
      </c>
      <c r="G26" s="147">
        <f t="shared" si="12"/>
        <v>141.92587499999999</v>
      </c>
      <c r="H26" s="6" t="s">
        <v>120</v>
      </c>
      <c r="I26" s="167">
        <v>2.1548000000000001E-2</v>
      </c>
      <c r="J26" s="3">
        <f t="shared" si="13"/>
        <v>3.0582187544999999</v>
      </c>
      <c r="K26" s="169">
        <v>64.31</v>
      </c>
      <c r="L26" s="150">
        <f t="shared" si="14"/>
        <v>196.67404810189501</v>
      </c>
      <c r="M26" s="150">
        <v>3.15</v>
      </c>
      <c r="N26" s="151">
        <f t="shared" si="15"/>
        <v>447.06650624999997</v>
      </c>
      <c r="O26" s="149">
        <f t="shared" si="16"/>
        <v>643.74055435189496</v>
      </c>
      <c r="P26" s="123"/>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row>
    <row r="27" spans="1:124" s="120" customFormat="1" ht="18" customHeight="1" x14ac:dyDescent="0.2">
      <c r="A27" s="121">
        <f t="shared" si="11"/>
        <v>11</v>
      </c>
      <c r="B27" s="6" t="s">
        <v>163</v>
      </c>
      <c r="C27" s="6" t="s">
        <v>164</v>
      </c>
      <c r="D27" s="42" t="s">
        <v>144</v>
      </c>
      <c r="E27" s="147">
        <v>63.725999999999999</v>
      </c>
      <c r="F27" s="148">
        <v>0.05</v>
      </c>
      <c r="G27" s="147">
        <f t="shared" si="12"/>
        <v>66.912300000000002</v>
      </c>
      <c r="H27" s="6" t="s">
        <v>120</v>
      </c>
      <c r="I27" s="167">
        <v>1.6548E-2</v>
      </c>
      <c r="J27" s="3">
        <f t="shared" si="13"/>
        <v>1.1072647404</v>
      </c>
      <c r="K27" s="169">
        <v>64.31</v>
      </c>
      <c r="L27" s="150">
        <f t="shared" si="14"/>
        <v>71.208195455123999</v>
      </c>
      <c r="M27" s="150">
        <v>1.56</v>
      </c>
      <c r="N27" s="151">
        <f t="shared" si="15"/>
        <v>104.383188</v>
      </c>
      <c r="O27" s="149">
        <f t="shared" si="16"/>
        <v>175.591383455124</v>
      </c>
      <c r="P27" s="123"/>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row>
    <row r="28" spans="1:124" s="120" customFormat="1" ht="18" customHeight="1" x14ac:dyDescent="0.2">
      <c r="A28" s="121">
        <f t="shared" si="11"/>
        <v>12</v>
      </c>
      <c r="B28" s="6" t="s">
        <v>163</v>
      </c>
      <c r="C28" s="6" t="s">
        <v>164</v>
      </c>
      <c r="D28" s="42" t="s">
        <v>145</v>
      </c>
      <c r="E28" s="147">
        <v>85.4238</v>
      </c>
      <c r="F28" s="148">
        <v>0.05</v>
      </c>
      <c r="G28" s="147">
        <f t="shared" si="12"/>
        <v>89.694990000000004</v>
      </c>
      <c r="H28" s="6" t="s">
        <v>120</v>
      </c>
      <c r="I28" s="167">
        <v>1.6548E-2</v>
      </c>
      <c r="J28" s="3">
        <f t="shared" si="13"/>
        <v>1.48427269452</v>
      </c>
      <c r="K28" s="169">
        <v>64.31</v>
      </c>
      <c r="L28" s="150">
        <f t="shared" si="14"/>
        <v>95.453576984581204</v>
      </c>
      <c r="M28" s="150">
        <v>1.56</v>
      </c>
      <c r="N28" s="151">
        <f t="shared" si="15"/>
        <v>139.9241844</v>
      </c>
      <c r="O28" s="149">
        <f t="shared" si="16"/>
        <v>235.37776138458122</v>
      </c>
      <c r="P28" s="123"/>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row>
    <row r="29" spans="1:124" s="120" customFormat="1" ht="18" customHeight="1" x14ac:dyDescent="0.2">
      <c r="A29" s="121">
        <f t="shared" si="11"/>
        <v>13</v>
      </c>
      <c r="B29" s="6" t="s">
        <v>163</v>
      </c>
      <c r="C29" s="6" t="s">
        <v>164</v>
      </c>
      <c r="D29" s="42" t="s">
        <v>146</v>
      </c>
      <c r="E29" s="147">
        <v>64.636200000000002</v>
      </c>
      <c r="F29" s="148">
        <v>0.05</v>
      </c>
      <c r="G29" s="147">
        <f t="shared" si="12"/>
        <v>67.868009999999998</v>
      </c>
      <c r="H29" s="6" t="s">
        <v>120</v>
      </c>
      <c r="I29" s="167">
        <v>1.6548E-2</v>
      </c>
      <c r="J29" s="3">
        <f t="shared" si="13"/>
        <v>1.12307982948</v>
      </c>
      <c r="K29" s="169">
        <v>64.31</v>
      </c>
      <c r="L29" s="150">
        <f t="shared" si="14"/>
        <v>72.225263833858804</v>
      </c>
      <c r="M29" s="150">
        <v>1.56</v>
      </c>
      <c r="N29" s="151">
        <f t="shared" si="15"/>
        <v>105.8740956</v>
      </c>
      <c r="O29" s="149">
        <f t="shared" si="16"/>
        <v>178.09935943385881</v>
      </c>
      <c r="P29" s="123"/>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row>
    <row r="30" spans="1:124" s="120" customFormat="1" ht="18" customHeight="1" x14ac:dyDescent="0.2">
      <c r="A30" s="121">
        <f t="shared" si="11"/>
        <v>14</v>
      </c>
      <c r="B30" s="6" t="s">
        <v>163</v>
      </c>
      <c r="C30" s="6" t="s">
        <v>164</v>
      </c>
      <c r="D30" s="42" t="s">
        <v>147</v>
      </c>
      <c r="E30" s="147">
        <v>116.2852</v>
      </c>
      <c r="F30" s="148">
        <v>0.05</v>
      </c>
      <c r="G30" s="147">
        <f t="shared" si="12"/>
        <v>122.09946000000001</v>
      </c>
      <c r="H30" s="6" t="s">
        <v>120</v>
      </c>
      <c r="I30" s="167">
        <v>1.6548E-2</v>
      </c>
      <c r="J30" s="3">
        <f t="shared" si="13"/>
        <v>2.0205018640800003</v>
      </c>
      <c r="K30" s="169">
        <v>64.31</v>
      </c>
      <c r="L30" s="150">
        <f t="shared" si="14"/>
        <v>129.93847487898483</v>
      </c>
      <c r="M30" s="150">
        <v>1.56</v>
      </c>
      <c r="N30" s="151">
        <f t="shared" si="15"/>
        <v>190.47515760000002</v>
      </c>
      <c r="O30" s="149">
        <f t="shared" si="16"/>
        <v>320.41363247898482</v>
      </c>
      <c r="P30" s="123"/>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row>
    <row r="31" spans="1:124" s="120" customFormat="1" ht="18" customHeight="1" x14ac:dyDescent="0.2">
      <c r="A31" s="121">
        <f t="shared" si="11"/>
        <v>15</v>
      </c>
      <c r="B31" s="6" t="s">
        <v>163</v>
      </c>
      <c r="C31" s="6" t="s">
        <v>164</v>
      </c>
      <c r="D31" s="42" t="s">
        <v>148</v>
      </c>
      <c r="E31" s="147">
        <v>58.0261</v>
      </c>
      <c r="F31" s="148">
        <v>0.05</v>
      </c>
      <c r="G31" s="147">
        <f t="shared" si="12"/>
        <v>60.927405</v>
      </c>
      <c r="H31" s="6" t="s">
        <v>120</v>
      </c>
      <c r="I31" s="167">
        <v>1.6548E-2</v>
      </c>
      <c r="J31" s="3">
        <f t="shared" si="13"/>
        <v>1.0082266979400001</v>
      </c>
      <c r="K31" s="169">
        <v>64.31</v>
      </c>
      <c r="L31" s="150">
        <f t="shared" si="14"/>
        <v>64.839058944521412</v>
      </c>
      <c r="M31" s="150">
        <v>1.56</v>
      </c>
      <c r="N31" s="151">
        <f t="shared" si="15"/>
        <v>95.04675180000001</v>
      </c>
      <c r="O31" s="149">
        <f t="shared" si="16"/>
        <v>159.88581074452142</v>
      </c>
      <c r="P31" s="123"/>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row>
    <row r="32" spans="1:124" s="120" customFormat="1" ht="18" customHeight="1" x14ac:dyDescent="0.2">
      <c r="A32" s="121">
        <f t="shared" si="11"/>
        <v>16</v>
      </c>
      <c r="B32" s="6" t="s">
        <v>163</v>
      </c>
      <c r="C32" s="6" t="s">
        <v>164</v>
      </c>
      <c r="D32" s="42" t="s">
        <v>149</v>
      </c>
      <c r="E32" s="147">
        <v>2.1850000000000001</v>
      </c>
      <c r="F32" s="148">
        <v>0.05</v>
      </c>
      <c r="G32" s="147">
        <f t="shared" si="12"/>
        <v>2.2942499999999999</v>
      </c>
      <c r="H32" s="6" t="s">
        <v>120</v>
      </c>
      <c r="I32" s="167">
        <v>1.6548E-2</v>
      </c>
      <c r="J32" s="3">
        <f t="shared" si="13"/>
        <v>3.7965249E-2</v>
      </c>
      <c r="K32" s="169">
        <v>64.31</v>
      </c>
      <c r="L32" s="150">
        <f t="shared" si="14"/>
        <v>2.4415451631900003</v>
      </c>
      <c r="M32" s="150">
        <v>1.56</v>
      </c>
      <c r="N32" s="151">
        <f t="shared" si="15"/>
        <v>3.5790299999999999</v>
      </c>
      <c r="O32" s="149">
        <f t="shared" si="16"/>
        <v>6.0205751631900002</v>
      </c>
      <c r="P32" s="123"/>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row>
    <row r="33" spans="1:124" s="120" customFormat="1" ht="18" customHeight="1" x14ac:dyDescent="0.2">
      <c r="A33" s="121">
        <f t="shared" si="11"/>
        <v>17</v>
      </c>
      <c r="B33" s="6" t="s">
        <v>163</v>
      </c>
      <c r="C33" s="6" t="s">
        <v>164</v>
      </c>
      <c r="D33" s="42" t="s">
        <v>150</v>
      </c>
      <c r="E33" s="147">
        <v>29.6904</v>
      </c>
      <c r="F33" s="148">
        <v>0.05</v>
      </c>
      <c r="G33" s="147">
        <f t="shared" si="12"/>
        <v>31.17492</v>
      </c>
      <c r="H33" s="6" t="s">
        <v>120</v>
      </c>
      <c r="I33" s="167">
        <v>1.6548E-2</v>
      </c>
      <c r="J33" s="3">
        <f t="shared" si="13"/>
        <v>0.51588257615999999</v>
      </c>
      <c r="K33" s="169">
        <v>64.31</v>
      </c>
      <c r="L33" s="150">
        <f t="shared" si="14"/>
        <v>33.176408472849602</v>
      </c>
      <c r="M33" s="150">
        <v>1.56</v>
      </c>
      <c r="N33" s="151">
        <f t="shared" si="15"/>
        <v>48.632875200000001</v>
      </c>
      <c r="O33" s="149">
        <f t="shared" si="16"/>
        <v>81.809283672849602</v>
      </c>
      <c r="P33" s="123"/>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row>
    <row r="34" spans="1:124" s="120" customFormat="1" ht="18" customHeight="1" x14ac:dyDescent="0.2">
      <c r="A34" s="121">
        <f t="shared" si="11"/>
        <v>18</v>
      </c>
      <c r="B34" s="6" t="s">
        <v>163</v>
      </c>
      <c r="C34" s="6" t="s">
        <v>164</v>
      </c>
      <c r="D34" s="42" t="s">
        <v>151</v>
      </c>
      <c r="E34" s="147">
        <v>65.510499999999993</v>
      </c>
      <c r="F34" s="148">
        <v>0.05</v>
      </c>
      <c r="G34" s="147">
        <f t="shared" si="12"/>
        <v>68.786024999999995</v>
      </c>
      <c r="H34" s="6" t="s">
        <v>120</v>
      </c>
      <c r="I34" s="167">
        <v>1.6548E-2</v>
      </c>
      <c r="J34" s="3">
        <f t="shared" si="13"/>
        <v>1.1382711417</v>
      </c>
      <c r="K34" s="169">
        <v>64.31</v>
      </c>
      <c r="L34" s="150">
        <f t="shared" si="14"/>
        <v>73.202217122727006</v>
      </c>
      <c r="M34" s="150">
        <v>1.56</v>
      </c>
      <c r="N34" s="151">
        <f t="shared" si="15"/>
        <v>107.30619899999999</v>
      </c>
      <c r="O34" s="149">
        <f t="shared" si="16"/>
        <v>180.508416122727</v>
      </c>
      <c r="P34" s="123"/>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row>
    <row r="35" spans="1:124" s="120" customFormat="1" x14ac:dyDescent="0.2">
      <c r="A35" s="121" t="str">
        <f t="shared" si="11"/>
        <v/>
      </c>
      <c r="B35" s="6"/>
      <c r="C35" s="6"/>
      <c r="D35" s="42"/>
      <c r="E35" s="147"/>
      <c r="F35" s="148"/>
      <c r="G35" s="147"/>
      <c r="H35" s="6"/>
      <c r="I35" s="167"/>
      <c r="J35" s="3"/>
      <c r="K35" s="150"/>
      <c r="L35" s="150"/>
      <c r="M35" s="150"/>
      <c r="N35" s="151"/>
      <c r="O35" s="149"/>
      <c r="P35" s="123"/>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row>
    <row r="36" spans="1:124" s="120" customFormat="1" ht="31.5" x14ac:dyDescent="0.2">
      <c r="A36" s="121" t="str">
        <f t="shared" si="11"/>
        <v/>
      </c>
      <c r="B36" s="6"/>
      <c r="C36" s="6"/>
      <c r="D36" s="170" t="s">
        <v>204</v>
      </c>
      <c r="E36" s="147"/>
      <c r="F36" s="148"/>
      <c r="G36" s="147"/>
      <c r="H36" s="6"/>
      <c r="I36" s="167"/>
      <c r="J36" s="3"/>
      <c r="K36" s="150"/>
      <c r="L36" s="150"/>
      <c r="M36" s="150"/>
      <c r="N36" s="151"/>
      <c r="O36" s="149"/>
      <c r="P36" s="123"/>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row>
    <row r="37" spans="1:124" s="120" customFormat="1" x14ac:dyDescent="0.2">
      <c r="A37" s="121" t="str">
        <f t="shared" si="11"/>
        <v/>
      </c>
      <c r="B37" s="6"/>
      <c r="C37" s="6"/>
      <c r="D37" s="42"/>
      <c r="E37" s="147"/>
      <c r="F37" s="148"/>
      <c r="G37" s="147"/>
      <c r="H37" s="6"/>
      <c r="I37" s="167"/>
      <c r="J37" s="3"/>
      <c r="K37" s="150"/>
      <c r="L37" s="150"/>
      <c r="M37" s="150"/>
      <c r="N37" s="151"/>
      <c r="O37" s="149"/>
      <c r="P37" s="123"/>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row>
    <row r="38" spans="1:124" s="120" customFormat="1" ht="18" customHeight="1" x14ac:dyDescent="0.2">
      <c r="A38" s="121" t="str">
        <f t="shared" si="11"/>
        <v/>
      </c>
      <c r="B38" s="6"/>
      <c r="C38" s="6"/>
      <c r="D38" s="157" t="s">
        <v>141</v>
      </c>
      <c r="E38" s="147"/>
      <c r="F38" s="148"/>
      <c r="G38" s="147"/>
      <c r="H38" s="6"/>
      <c r="I38" s="167"/>
      <c r="J38" s="3"/>
      <c r="K38" s="150"/>
      <c r="L38" s="150"/>
      <c r="M38" s="150"/>
      <c r="N38" s="151"/>
      <c r="O38" s="149"/>
      <c r="P38" s="123"/>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row>
    <row r="39" spans="1:124" s="120" customFormat="1" ht="18" customHeight="1" x14ac:dyDescent="0.2">
      <c r="A39" s="121">
        <f t="shared" si="11"/>
        <v>19</v>
      </c>
      <c r="B39" s="6" t="s">
        <v>163</v>
      </c>
      <c r="C39" s="6" t="s">
        <v>164</v>
      </c>
      <c r="D39" s="42" t="s">
        <v>195</v>
      </c>
      <c r="E39" s="147">
        <f>495.19*4</f>
        <v>1980.76</v>
      </c>
      <c r="F39" s="148">
        <v>0.05</v>
      </c>
      <c r="G39" s="147">
        <f t="shared" ref="G39" si="17">E39+(E39*F39)</f>
        <v>2079.7979999999998</v>
      </c>
      <c r="H39" s="6" t="s">
        <v>109</v>
      </c>
      <c r="I39" s="167">
        <v>1.2548E-2</v>
      </c>
      <c r="J39" s="3">
        <f t="shared" ref="J39" si="18">I39*G39</f>
        <v>26.097305303999999</v>
      </c>
      <c r="K39" s="169">
        <v>64.31</v>
      </c>
      <c r="L39" s="150">
        <f t="shared" ref="L39" si="19">K39*J39</f>
        <v>1678.31770410024</v>
      </c>
      <c r="M39" s="150">
        <v>0.86</v>
      </c>
      <c r="N39" s="151">
        <f t="shared" ref="N39" si="20">M39*G39</f>
        <v>1788.6262799999997</v>
      </c>
      <c r="O39" s="149">
        <f t="shared" ref="O39" si="21">L39+N39</f>
        <v>3466.9439841002395</v>
      </c>
      <c r="P39" s="123"/>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row>
    <row r="40" spans="1:124" s="120" customFormat="1" ht="18" customHeight="1" x14ac:dyDescent="0.2">
      <c r="A40" s="121">
        <f t="shared" si="11"/>
        <v>20</v>
      </c>
      <c r="B40" s="6" t="s">
        <v>163</v>
      </c>
      <c r="C40" s="6" t="s">
        <v>164</v>
      </c>
      <c r="D40" s="42" t="s">
        <v>166</v>
      </c>
      <c r="E40" s="147">
        <f>495.19</f>
        <v>495.19</v>
      </c>
      <c r="F40" s="148">
        <v>0.05</v>
      </c>
      <c r="G40" s="147">
        <f t="shared" ref="G40" si="22">E40+(E40*F40)</f>
        <v>519.94949999999994</v>
      </c>
      <c r="H40" s="6" t="s">
        <v>109</v>
      </c>
      <c r="I40" s="167">
        <v>1.2548E-2</v>
      </c>
      <c r="J40" s="3">
        <f t="shared" ref="J40" si="23">I40*G40</f>
        <v>6.5243263259999997</v>
      </c>
      <c r="K40" s="169">
        <v>64.31</v>
      </c>
      <c r="L40" s="150">
        <f t="shared" ref="L40" si="24">K40*J40</f>
        <v>419.57942602506</v>
      </c>
      <c r="M40" s="150">
        <v>0.82</v>
      </c>
      <c r="N40" s="151">
        <f t="shared" ref="N40" si="25">M40*G40</f>
        <v>426.35858999999994</v>
      </c>
      <c r="O40" s="149">
        <f t="shared" ref="O40" si="26">L40+N40</f>
        <v>845.93801602505994</v>
      </c>
      <c r="P40" s="123"/>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row>
    <row r="41" spans="1:124" s="120" customFormat="1" ht="18" customHeight="1" x14ac:dyDescent="0.2">
      <c r="A41" s="121">
        <f t="shared" si="11"/>
        <v>21</v>
      </c>
      <c r="B41" s="6" t="s">
        <v>163</v>
      </c>
      <c r="C41" s="6" t="s">
        <v>164</v>
      </c>
      <c r="D41" s="42" t="s">
        <v>168</v>
      </c>
      <c r="E41" s="147">
        <v>228</v>
      </c>
      <c r="F41" s="148">
        <v>0.05</v>
      </c>
      <c r="G41" s="147">
        <f t="shared" ref="G41" si="27">E41+(E41*F41)</f>
        <v>239.4</v>
      </c>
      <c r="H41" s="6" t="s">
        <v>109</v>
      </c>
      <c r="I41" s="167">
        <v>1.2548E-2</v>
      </c>
      <c r="J41" s="3">
        <f t="shared" ref="J41" si="28">I41*G41</f>
        <v>3.0039912000000002</v>
      </c>
      <c r="K41" s="169">
        <v>64.31</v>
      </c>
      <c r="L41" s="150">
        <f t="shared" ref="L41" si="29">K41*J41</f>
        <v>193.18667407200002</v>
      </c>
      <c r="M41" s="150">
        <v>0.92</v>
      </c>
      <c r="N41" s="151">
        <f t="shared" ref="N41" si="30">M41*G41</f>
        <v>220.24800000000002</v>
      </c>
      <c r="O41" s="149">
        <f t="shared" ref="O41" si="31">L41+N41</f>
        <v>413.43467407200001</v>
      </c>
      <c r="P41" s="123"/>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row>
    <row r="42" spans="1:124" s="120" customFormat="1" ht="18" customHeight="1" x14ac:dyDescent="0.2">
      <c r="A42" s="121">
        <f t="shared" si="11"/>
        <v>22</v>
      </c>
      <c r="B42" s="6" t="s">
        <v>163</v>
      </c>
      <c r="C42" s="6" t="s">
        <v>164</v>
      </c>
      <c r="D42" s="42" t="s">
        <v>169</v>
      </c>
      <c r="E42" s="147">
        <v>101</v>
      </c>
      <c r="F42" s="148">
        <v>0.05</v>
      </c>
      <c r="G42" s="147">
        <f t="shared" ref="G42" si="32">E42+(E42*F42)</f>
        <v>106.05</v>
      </c>
      <c r="H42" s="6" t="s">
        <v>109</v>
      </c>
      <c r="I42" s="167">
        <v>1.2548E-2</v>
      </c>
      <c r="J42" s="3">
        <f t="shared" ref="J42" si="33">I42*G42</f>
        <v>1.3307153999999999</v>
      </c>
      <c r="K42" s="169">
        <v>64.31</v>
      </c>
      <c r="L42" s="150">
        <f t="shared" ref="L42" si="34">K42*J42</f>
        <v>85.578307373999991</v>
      </c>
      <c r="M42" s="150">
        <v>0.72</v>
      </c>
      <c r="N42" s="151">
        <f t="shared" ref="N42" si="35">M42*G42</f>
        <v>76.355999999999995</v>
      </c>
      <c r="O42" s="149">
        <f t="shared" ref="O42" si="36">L42+N42</f>
        <v>161.93430737399999</v>
      </c>
      <c r="P42" s="123"/>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row>
    <row r="43" spans="1:124" s="120" customFormat="1" ht="18" customHeight="1" x14ac:dyDescent="0.2">
      <c r="A43" s="121">
        <f t="shared" si="11"/>
        <v>23</v>
      </c>
      <c r="B43" s="6" t="s">
        <v>163</v>
      </c>
      <c r="C43" s="6" t="s">
        <v>164</v>
      </c>
      <c r="D43" s="42" t="s">
        <v>170</v>
      </c>
      <c r="E43" s="147">
        <v>302</v>
      </c>
      <c r="F43" s="148">
        <v>0.05</v>
      </c>
      <c r="G43" s="147">
        <f t="shared" ref="G43" si="37">E43+(E43*F43)</f>
        <v>317.10000000000002</v>
      </c>
      <c r="H43" s="6" t="s">
        <v>109</v>
      </c>
      <c r="I43" s="167">
        <v>1.2548E-2</v>
      </c>
      <c r="J43" s="3">
        <f t="shared" ref="J43" si="38">I43*G43</f>
        <v>3.9789708000000004</v>
      </c>
      <c r="K43" s="169">
        <v>64.31</v>
      </c>
      <c r="L43" s="150">
        <f t="shared" ref="L43" si="39">K43*J43</f>
        <v>255.88761214800004</v>
      </c>
      <c r="M43" s="150">
        <v>0.72</v>
      </c>
      <c r="N43" s="151">
        <f t="shared" ref="N43" si="40">M43*G43</f>
        <v>228.31200000000001</v>
      </c>
      <c r="O43" s="149">
        <f t="shared" ref="O43" si="41">L43+N43</f>
        <v>484.19961214800003</v>
      </c>
      <c r="P43" s="123"/>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row>
    <row r="44" spans="1:124" s="120" customFormat="1" ht="15.75" customHeight="1" thickBot="1" x14ac:dyDescent="0.25">
      <c r="A44" s="121" t="str">
        <f t="shared" si="11"/>
        <v/>
      </c>
      <c r="B44" s="6"/>
      <c r="C44" s="6"/>
      <c r="D44" s="5"/>
      <c r="E44" s="147"/>
      <c r="F44" s="148"/>
      <c r="G44" s="147"/>
      <c r="H44" s="6"/>
      <c r="I44" s="167"/>
      <c r="J44" s="3"/>
      <c r="K44" s="150"/>
      <c r="L44" s="150"/>
      <c r="M44" s="150"/>
      <c r="N44" s="151"/>
      <c r="O44" s="149"/>
      <c r="P44" s="123"/>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row>
    <row r="45" spans="1:124" s="120" customFormat="1" x14ac:dyDescent="0.2">
      <c r="A45" s="158" t="str">
        <f t="shared" si="11"/>
        <v/>
      </c>
      <c r="B45" s="159"/>
      <c r="C45" s="144"/>
      <c r="D45" s="127" t="s">
        <v>17</v>
      </c>
      <c r="E45" s="160"/>
      <c r="F45" s="161"/>
      <c r="G45" s="160"/>
      <c r="H45" s="162"/>
      <c r="I45" s="162"/>
      <c r="J45" s="162"/>
      <c r="K45" s="162"/>
      <c r="L45" s="163" t="str">
        <f>IF(H45&lt;&gt;"",0.4*N45,"")</f>
        <v/>
      </c>
      <c r="M45" s="163" t="str">
        <f>IF(H45&lt;&gt;"",N45-L45,"")</f>
        <v/>
      </c>
      <c r="N45" s="164"/>
      <c r="O45" s="165"/>
      <c r="P45" s="166">
        <f>SUM(O15:O44)</f>
        <v>22381.29742924001</v>
      </c>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row>
    <row r="46" spans="1:124" s="120" customFormat="1" x14ac:dyDescent="0.2">
      <c r="A46" s="128" t="str">
        <f t="shared" si="11"/>
        <v/>
      </c>
      <c r="B46" s="129"/>
      <c r="C46" s="143">
        <v>90000</v>
      </c>
      <c r="D46" s="130" t="s">
        <v>154</v>
      </c>
      <c r="E46" s="131"/>
      <c r="F46" s="132"/>
      <c r="G46" s="131"/>
      <c r="H46" s="129"/>
      <c r="I46" s="129"/>
      <c r="J46" s="129"/>
      <c r="K46" s="129"/>
      <c r="L46" s="133"/>
      <c r="M46" s="133"/>
      <c r="N46" s="134"/>
      <c r="O46" s="135"/>
      <c r="P46" s="136"/>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row>
    <row r="47" spans="1:124" s="120" customFormat="1" x14ac:dyDescent="0.2">
      <c r="A47" s="121" t="str">
        <f t="shared" si="11"/>
        <v/>
      </c>
      <c r="B47" s="6"/>
      <c r="C47" s="6"/>
      <c r="D47" s="5"/>
      <c r="E47" s="147"/>
      <c r="F47" s="148"/>
      <c r="G47" s="147"/>
      <c r="H47" s="6"/>
      <c r="I47" s="150"/>
      <c r="J47" s="3"/>
      <c r="K47" s="150"/>
      <c r="L47" s="150"/>
      <c r="M47" s="150"/>
      <c r="N47" s="151"/>
      <c r="O47" s="149"/>
      <c r="P47" s="123"/>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row>
    <row r="48" spans="1:124" s="120" customFormat="1" x14ac:dyDescent="0.2">
      <c r="A48" s="121" t="str">
        <f t="shared" si="11"/>
        <v/>
      </c>
      <c r="B48" s="168"/>
      <c r="C48" s="168"/>
      <c r="D48" s="156" t="s">
        <v>121</v>
      </c>
      <c r="E48" s="147"/>
      <c r="F48" s="148"/>
      <c r="G48" s="147"/>
      <c r="H48" s="6"/>
      <c r="I48" s="150"/>
      <c r="J48" s="3"/>
      <c r="K48" s="150"/>
      <c r="L48" s="150"/>
      <c r="M48" s="150"/>
      <c r="N48" s="151"/>
      <c r="O48" s="149"/>
      <c r="P48" s="123"/>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row>
    <row r="49" spans="1:124" s="120" customFormat="1" x14ac:dyDescent="0.2">
      <c r="A49" s="121" t="str">
        <f t="shared" si="11"/>
        <v/>
      </c>
      <c r="B49" s="168"/>
      <c r="C49" s="168"/>
      <c r="D49" s="5"/>
      <c r="E49" s="147"/>
      <c r="F49" s="148"/>
      <c r="G49" s="147"/>
      <c r="H49" s="6"/>
      <c r="I49" s="150"/>
      <c r="J49" s="3"/>
      <c r="K49" s="150"/>
      <c r="L49" s="150"/>
      <c r="M49" s="150"/>
      <c r="N49" s="151"/>
      <c r="O49" s="149"/>
      <c r="P49" s="123"/>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row>
    <row r="50" spans="1:124" s="120" customFormat="1" ht="18" customHeight="1" x14ac:dyDescent="0.2">
      <c r="A50" s="121" t="str">
        <f t="shared" si="11"/>
        <v/>
      </c>
      <c r="B50" s="168"/>
      <c r="C50" s="168"/>
      <c r="D50" s="157" t="s">
        <v>122</v>
      </c>
      <c r="E50" s="147"/>
      <c r="F50" s="148"/>
      <c r="G50" s="147"/>
      <c r="H50" s="6"/>
      <c r="I50" s="150"/>
      <c r="J50" s="3"/>
      <c r="K50" s="150"/>
      <c r="L50" s="150"/>
      <c r="M50" s="150"/>
      <c r="N50" s="151"/>
      <c r="O50" s="149"/>
      <c r="P50" s="123"/>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row>
    <row r="51" spans="1:124" s="120" customFormat="1" ht="78.75" x14ac:dyDescent="0.2">
      <c r="A51" s="121">
        <f t="shared" si="11"/>
        <v>24</v>
      </c>
      <c r="B51" s="168" t="s">
        <v>157</v>
      </c>
      <c r="C51" s="168" t="s">
        <v>156</v>
      </c>
      <c r="D51" s="42" t="s">
        <v>171</v>
      </c>
      <c r="E51" s="147">
        <v>32263.11</v>
      </c>
      <c r="F51" s="148">
        <v>0.05</v>
      </c>
      <c r="G51" s="147">
        <f t="shared" ref="G51" si="42">E51+(E51*F51)</f>
        <v>33876.265500000001</v>
      </c>
      <c r="H51" s="6" t="s">
        <v>120</v>
      </c>
      <c r="I51" s="171">
        <v>1.18E-2</v>
      </c>
      <c r="J51" s="3">
        <f t="shared" ref="J51" si="43">I51*G51</f>
        <v>399.73993289999999</v>
      </c>
      <c r="K51" s="169">
        <v>60</v>
      </c>
      <c r="L51" s="150">
        <f t="shared" ref="L51" si="44">K51*J51</f>
        <v>23984.395973999999</v>
      </c>
      <c r="M51" s="150">
        <v>0.82799999999999996</v>
      </c>
      <c r="N51" s="151">
        <f t="shared" ref="N51" si="45">M51*G51</f>
        <v>28049.547834000001</v>
      </c>
      <c r="O51" s="149">
        <f t="shared" ref="O51" si="46">L51+N51</f>
        <v>52033.943807999996</v>
      </c>
      <c r="P51" s="123"/>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row>
    <row r="52" spans="1:124" s="120" customFormat="1" ht="78.75" x14ac:dyDescent="0.2">
      <c r="A52" s="121">
        <f t="shared" si="11"/>
        <v>25</v>
      </c>
      <c r="B52" s="168" t="s">
        <v>157</v>
      </c>
      <c r="C52" s="168" t="s">
        <v>156</v>
      </c>
      <c r="D52" s="42" t="s">
        <v>172</v>
      </c>
      <c r="E52" s="147">
        <v>2424.5100000000002</v>
      </c>
      <c r="F52" s="148">
        <v>0.05</v>
      </c>
      <c r="G52" s="147">
        <f t="shared" ref="G52:G55" si="47">E52+(E52*F52)</f>
        <v>2545.7355000000002</v>
      </c>
      <c r="H52" s="6" t="s">
        <v>120</v>
      </c>
      <c r="I52" s="171">
        <v>1.18E-2</v>
      </c>
      <c r="J52" s="3">
        <f t="shared" ref="J52:J55" si="48">I52*G52</f>
        <v>30.039678900000002</v>
      </c>
      <c r="K52" s="169">
        <v>60</v>
      </c>
      <c r="L52" s="150">
        <f t="shared" ref="L52:L55" si="49">K52*J52</f>
        <v>1802.3807340000001</v>
      </c>
      <c r="M52" s="150">
        <v>0.86</v>
      </c>
      <c r="N52" s="151">
        <f t="shared" ref="N52:N55" si="50">M52*G52</f>
        <v>2189.3325300000001</v>
      </c>
      <c r="O52" s="149">
        <f t="shared" ref="O52:O55" si="51">L52+N52</f>
        <v>3991.713264</v>
      </c>
      <c r="P52" s="123"/>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row>
    <row r="53" spans="1:124" s="120" customFormat="1" ht="78.75" x14ac:dyDescent="0.2">
      <c r="A53" s="121">
        <f t="shared" si="11"/>
        <v>26</v>
      </c>
      <c r="B53" s="168" t="s">
        <v>157</v>
      </c>
      <c r="C53" s="168" t="s">
        <v>156</v>
      </c>
      <c r="D53" s="42" t="s">
        <v>173</v>
      </c>
      <c r="E53" s="147">
        <v>4781.96</v>
      </c>
      <c r="F53" s="148">
        <v>0.05</v>
      </c>
      <c r="G53" s="147">
        <f t="shared" si="47"/>
        <v>5021.058</v>
      </c>
      <c r="H53" s="6" t="s">
        <v>120</v>
      </c>
      <c r="I53" s="171">
        <v>1.18E-2</v>
      </c>
      <c r="J53" s="3">
        <f t="shared" si="48"/>
        <v>59.248484399999995</v>
      </c>
      <c r="K53" s="169">
        <v>60</v>
      </c>
      <c r="L53" s="150">
        <f t="shared" si="49"/>
        <v>3554.9090639999995</v>
      </c>
      <c r="M53" s="150">
        <v>0.82</v>
      </c>
      <c r="N53" s="151">
        <f t="shared" si="50"/>
        <v>4117.2675599999993</v>
      </c>
      <c r="O53" s="149">
        <f t="shared" si="51"/>
        <v>7672.1766239999988</v>
      </c>
      <c r="P53" s="123"/>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row>
    <row r="54" spans="1:124" s="120" customFormat="1" ht="78.75" x14ac:dyDescent="0.2">
      <c r="A54" s="121">
        <f t="shared" si="11"/>
        <v>27</v>
      </c>
      <c r="B54" s="168" t="s">
        <v>157</v>
      </c>
      <c r="C54" s="168" t="s">
        <v>156</v>
      </c>
      <c r="D54" s="42" t="s">
        <v>174</v>
      </c>
      <c r="E54" s="147">
        <v>11527.24</v>
      </c>
      <c r="F54" s="148">
        <v>0.05</v>
      </c>
      <c r="G54" s="147">
        <f t="shared" si="47"/>
        <v>12103.601999999999</v>
      </c>
      <c r="H54" s="6" t="s">
        <v>120</v>
      </c>
      <c r="I54" s="171">
        <v>1.18E-2</v>
      </c>
      <c r="J54" s="3">
        <f t="shared" si="48"/>
        <v>142.82250359999998</v>
      </c>
      <c r="K54" s="169">
        <v>60</v>
      </c>
      <c r="L54" s="150">
        <f t="shared" si="49"/>
        <v>8569.3502159999989</v>
      </c>
      <c r="M54" s="150">
        <v>0.84</v>
      </c>
      <c r="N54" s="151">
        <f t="shared" si="50"/>
        <v>10167.025679999999</v>
      </c>
      <c r="O54" s="149">
        <f t="shared" si="51"/>
        <v>18736.375895999998</v>
      </c>
      <c r="P54" s="123"/>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row>
    <row r="55" spans="1:124" s="120" customFormat="1" ht="78.75" x14ac:dyDescent="0.2">
      <c r="A55" s="121">
        <f t="shared" si="11"/>
        <v>28</v>
      </c>
      <c r="B55" s="168" t="s">
        <v>157</v>
      </c>
      <c r="C55" s="168" t="s">
        <v>156</v>
      </c>
      <c r="D55" s="42" t="s">
        <v>175</v>
      </c>
      <c r="E55" s="147">
        <v>441.6</v>
      </c>
      <c r="F55" s="148">
        <v>0.05</v>
      </c>
      <c r="G55" s="147">
        <f t="shared" si="47"/>
        <v>463.68</v>
      </c>
      <c r="H55" s="6" t="s">
        <v>120</v>
      </c>
      <c r="I55" s="171">
        <v>1.18E-2</v>
      </c>
      <c r="J55" s="3">
        <f t="shared" si="48"/>
        <v>5.4714239999999998</v>
      </c>
      <c r="K55" s="169">
        <v>60</v>
      </c>
      <c r="L55" s="150">
        <f t="shared" si="49"/>
        <v>328.28543999999999</v>
      </c>
      <c r="M55" s="150">
        <v>0.85</v>
      </c>
      <c r="N55" s="151">
        <f t="shared" si="50"/>
        <v>394.12799999999999</v>
      </c>
      <c r="O55" s="149">
        <f t="shared" si="51"/>
        <v>722.41344000000004</v>
      </c>
      <c r="P55" s="123"/>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row>
    <row r="56" spans="1:124" s="120" customFormat="1" x14ac:dyDescent="0.2">
      <c r="A56" s="121" t="str">
        <f t="shared" si="11"/>
        <v/>
      </c>
      <c r="B56" s="168"/>
      <c r="C56" s="168"/>
      <c r="D56" s="42"/>
      <c r="E56" s="147"/>
      <c r="F56" s="148"/>
      <c r="G56" s="147"/>
      <c r="H56" s="6"/>
      <c r="I56" s="150"/>
      <c r="J56" s="3"/>
      <c r="K56" s="150"/>
      <c r="L56" s="150"/>
      <c r="M56" s="150"/>
      <c r="N56" s="151"/>
      <c r="O56" s="149"/>
      <c r="P56" s="123"/>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row>
    <row r="57" spans="1:124" s="120" customFormat="1" ht="18" customHeight="1" x14ac:dyDescent="0.2">
      <c r="A57" s="121" t="str">
        <f t="shared" si="11"/>
        <v/>
      </c>
      <c r="B57" s="168"/>
      <c r="C57" s="168"/>
      <c r="D57" s="172" t="s">
        <v>197</v>
      </c>
      <c r="E57" s="147"/>
      <c r="F57" s="148"/>
      <c r="G57" s="147"/>
      <c r="H57" s="6"/>
      <c r="I57" s="150"/>
      <c r="J57" s="3"/>
      <c r="K57" s="150"/>
      <c r="L57" s="150"/>
      <c r="M57" s="150"/>
      <c r="N57" s="151"/>
      <c r="O57" s="149"/>
      <c r="P57" s="123"/>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row>
    <row r="58" spans="1:124" s="120" customFormat="1" x14ac:dyDescent="0.2">
      <c r="A58" s="121" t="str">
        <f t="shared" si="11"/>
        <v/>
      </c>
      <c r="B58" s="168"/>
      <c r="C58" s="168"/>
      <c r="D58" s="42"/>
      <c r="E58" s="147"/>
      <c r="F58" s="148"/>
      <c r="G58" s="147"/>
      <c r="H58" s="6"/>
      <c r="I58" s="150"/>
      <c r="J58" s="3"/>
      <c r="K58" s="150"/>
      <c r="L58" s="150"/>
      <c r="M58" s="150"/>
      <c r="N58" s="151"/>
      <c r="O58" s="149"/>
      <c r="P58" s="123"/>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row>
    <row r="59" spans="1:124" s="120" customFormat="1" ht="18" customHeight="1" x14ac:dyDescent="0.2">
      <c r="A59" s="121">
        <f t="shared" si="11"/>
        <v>29</v>
      </c>
      <c r="B59" s="168" t="s">
        <v>158</v>
      </c>
      <c r="C59" s="168" t="s">
        <v>158</v>
      </c>
      <c r="D59" s="42" t="s">
        <v>212</v>
      </c>
      <c r="E59" s="147">
        <v>441.6</v>
      </c>
      <c r="F59" s="148">
        <v>0.05</v>
      </c>
      <c r="G59" s="147">
        <f t="shared" ref="G59" si="52">E59+(E59*F59)</f>
        <v>463.68</v>
      </c>
      <c r="H59" s="6" t="s">
        <v>120</v>
      </c>
      <c r="I59" s="171">
        <v>2.8879999999999999E-2</v>
      </c>
      <c r="J59" s="3">
        <f t="shared" ref="J59" si="53">I59*G59</f>
        <v>13.3910784</v>
      </c>
      <c r="K59" s="169">
        <v>60</v>
      </c>
      <c r="L59" s="150">
        <f t="shared" ref="L59" si="54">K59*J59</f>
        <v>803.46470399999998</v>
      </c>
      <c r="M59" s="150">
        <v>0</v>
      </c>
      <c r="N59" s="151">
        <f t="shared" ref="N59" si="55">M59*G59</f>
        <v>0</v>
      </c>
      <c r="O59" s="149">
        <f t="shared" ref="O59" si="56">L59+N59</f>
        <v>803.46470399999998</v>
      </c>
      <c r="P59" s="123"/>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row>
    <row r="60" spans="1:124" s="120" customFormat="1" ht="18" customHeight="1" x14ac:dyDescent="0.2">
      <c r="A60" s="121">
        <f t="shared" si="11"/>
        <v>30</v>
      </c>
      <c r="B60" s="168" t="s">
        <v>158</v>
      </c>
      <c r="C60" s="168" t="s">
        <v>158</v>
      </c>
      <c r="D60" s="42" t="s">
        <v>213</v>
      </c>
      <c r="E60" s="147">
        <v>11527.24</v>
      </c>
      <c r="F60" s="148">
        <v>0.05</v>
      </c>
      <c r="G60" s="147">
        <f t="shared" ref="G60" si="57">E60+(E60*F60)</f>
        <v>12103.601999999999</v>
      </c>
      <c r="H60" s="6" t="s">
        <v>120</v>
      </c>
      <c r="I60" s="171">
        <v>2.8879999999999999E-2</v>
      </c>
      <c r="J60" s="3">
        <f t="shared" ref="J60" si="58">I60*G60</f>
        <v>349.55202575999994</v>
      </c>
      <c r="K60" s="169">
        <v>60</v>
      </c>
      <c r="L60" s="150">
        <f t="shared" ref="L60" si="59">K60*J60</f>
        <v>20973.121545599995</v>
      </c>
      <c r="M60" s="150">
        <v>0</v>
      </c>
      <c r="N60" s="151">
        <f t="shared" ref="N60" si="60">M60*G60</f>
        <v>0</v>
      </c>
      <c r="O60" s="149">
        <f t="shared" ref="O60" si="61">L60+N60</f>
        <v>20973.121545599995</v>
      </c>
      <c r="P60" s="123"/>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row>
    <row r="61" spans="1:124" s="120" customFormat="1" ht="18" customHeight="1" x14ac:dyDescent="0.2">
      <c r="A61" s="121">
        <f t="shared" si="11"/>
        <v>31</v>
      </c>
      <c r="B61" s="168" t="s">
        <v>158</v>
      </c>
      <c r="C61" s="168" t="s">
        <v>158</v>
      </c>
      <c r="D61" s="42" t="s">
        <v>214</v>
      </c>
      <c r="E61" s="147">
        <v>4781.96</v>
      </c>
      <c r="F61" s="148">
        <v>0.05</v>
      </c>
      <c r="G61" s="147">
        <f t="shared" ref="G61" si="62">E61+(E61*F61)</f>
        <v>5021.058</v>
      </c>
      <c r="H61" s="6" t="s">
        <v>120</v>
      </c>
      <c r="I61" s="171">
        <v>2.8879999999999999E-2</v>
      </c>
      <c r="J61" s="3">
        <f t="shared" ref="J61" si="63">I61*G61</f>
        <v>145.00815503999999</v>
      </c>
      <c r="K61" s="169">
        <v>60</v>
      </c>
      <c r="L61" s="150">
        <f t="shared" ref="L61" si="64">K61*J61</f>
        <v>8700.4893023999994</v>
      </c>
      <c r="M61" s="150">
        <v>0</v>
      </c>
      <c r="N61" s="151">
        <f t="shared" ref="N61" si="65">M61*G61</f>
        <v>0</v>
      </c>
      <c r="O61" s="149">
        <f t="shared" ref="O61" si="66">L61+N61</f>
        <v>8700.4893023999994</v>
      </c>
      <c r="P61" s="123"/>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row>
    <row r="62" spans="1:124" s="120" customFormat="1" x14ac:dyDescent="0.2">
      <c r="A62" s="121" t="str">
        <f t="shared" si="11"/>
        <v/>
      </c>
      <c r="B62" s="168"/>
      <c r="C62" s="168"/>
      <c r="D62" s="42"/>
      <c r="E62" s="147"/>
      <c r="F62" s="148"/>
      <c r="G62" s="147"/>
      <c r="H62" s="6"/>
      <c r="I62" s="150"/>
      <c r="J62" s="3"/>
      <c r="K62" s="150"/>
      <c r="L62" s="150"/>
      <c r="M62" s="150"/>
      <c r="N62" s="151"/>
      <c r="O62" s="149"/>
      <c r="P62" s="123"/>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row>
    <row r="63" spans="1:124" s="120" customFormat="1" ht="18" customHeight="1" x14ac:dyDescent="0.2">
      <c r="A63" s="121" t="str">
        <f t="shared" si="11"/>
        <v/>
      </c>
      <c r="B63" s="168"/>
      <c r="C63" s="168"/>
      <c r="D63" s="157" t="s">
        <v>123</v>
      </c>
      <c r="E63" s="147"/>
      <c r="F63" s="148"/>
      <c r="G63" s="147"/>
      <c r="H63" s="6"/>
      <c r="I63" s="150"/>
      <c r="J63" s="3"/>
      <c r="K63" s="150"/>
      <c r="L63" s="150"/>
      <c r="M63" s="150"/>
      <c r="N63" s="151"/>
      <c r="O63" s="149"/>
      <c r="P63" s="123"/>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row>
    <row r="64" spans="1:124" s="120" customFormat="1" ht="47.25" x14ac:dyDescent="0.2">
      <c r="A64" s="121">
        <f t="shared" si="11"/>
        <v>32</v>
      </c>
      <c r="B64" s="168" t="s">
        <v>157</v>
      </c>
      <c r="C64" s="168" t="s">
        <v>156</v>
      </c>
      <c r="D64" s="42" t="s">
        <v>176</v>
      </c>
      <c r="E64" s="147">
        <v>3343.2930000000001</v>
      </c>
      <c r="F64" s="148">
        <v>0.05</v>
      </c>
      <c r="G64" s="147">
        <f t="shared" ref="G64" si="67">E64+(E64*F64)</f>
        <v>3510.4576500000003</v>
      </c>
      <c r="H64" s="6" t="s">
        <v>120</v>
      </c>
      <c r="I64" s="171">
        <v>1.18E-2</v>
      </c>
      <c r="J64" s="3">
        <f t="shared" ref="J64" si="68">I64*G64</f>
        <v>41.423400270000002</v>
      </c>
      <c r="K64" s="169">
        <v>60</v>
      </c>
      <c r="L64" s="150">
        <f t="shared" ref="L64" si="69">K64*J64</f>
        <v>2485.4040162000001</v>
      </c>
      <c r="M64" s="150">
        <v>0.92</v>
      </c>
      <c r="N64" s="151">
        <f t="shared" ref="N64" si="70">M64*G64</f>
        <v>3229.6210380000002</v>
      </c>
      <c r="O64" s="149">
        <f t="shared" ref="O64" si="71">L64+N64</f>
        <v>5715.0250542000003</v>
      </c>
      <c r="P64" s="123"/>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row>
    <row r="65" spans="1:124" s="120" customFormat="1" x14ac:dyDescent="0.2">
      <c r="A65" s="121" t="str">
        <f t="shared" si="11"/>
        <v/>
      </c>
      <c r="B65" s="168"/>
      <c r="C65" s="168"/>
      <c r="D65" s="42"/>
      <c r="E65" s="147"/>
      <c r="F65" s="148"/>
      <c r="G65" s="147"/>
      <c r="H65" s="6"/>
      <c r="I65" s="150"/>
      <c r="J65" s="3"/>
      <c r="K65" s="150"/>
      <c r="L65" s="150"/>
      <c r="M65" s="150"/>
      <c r="N65" s="151"/>
      <c r="O65" s="149"/>
      <c r="P65" s="123"/>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row>
    <row r="66" spans="1:124" s="120" customFormat="1" ht="18" customHeight="1" x14ac:dyDescent="0.2">
      <c r="A66" s="121" t="str">
        <f t="shared" si="11"/>
        <v/>
      </c>
      <c r="B66" s="168"/>
      <c r="C66" s="168"/>
      <c r="D66" s="172" t="s">
        <v>197</v>
      </c>
      <c r="E66" s="147"/>
      <c r="F66" s="148"/>
      <c r="G66" s="147"/>
      <c r="H66" s="6"/>
      <c r="I66" s="150"/>
      <c r="J66" s="3"/>
      <c r="K66" s="150"/>
      <c r="L66" s="150"/>
      <c r="M66" s="150"/>
      <c r="N66" s="151"/>
      <c r="O66" s="149"/>
      <c r="P66" s="123"/>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row>
    <row r="67" spans="1:124" s="120" customFormat="1" x14ac:dyDescent="0.2">
      <c r="A67" s="121" t="str">
        <f t="shared" si="11"/>
        <v/>
      </c>
      <c r="B67" s="168"/>
      <c r="C67" s="168"/>
      <c r="D67" s="42"/>
      <c r="E67" s="147"/>
      <c r="F67" s="148"/>
      <c r="G67" s="147"/>
      <c r="H67" s="6"/>
      <c r="I67" s="150"/>
      <c r="J67" s="3"/>
      <c r="K67" s="150"/>
      <c r="L67" s="150"/>
      <c r="M67" s="150"/>
      <c r="N67" s="151"/>
      <c r="O67" s="149"/>
      <c r="P67" s="123"/>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row>
    <row r="68" spans="1:124" s="120" customFormat="1" ht="18" customHeight="1" x14ac:dyDescent="0.2">
      <c r="A68" s="121">
        <f t="shared" si="11"/>
        <v>33</v>
      </c>
      <c r="B68" s="168"/>
      <c r="C68" s="168"/>
      <c r="D68" s="42" t="s">
        <v>211</v>
      </c>
      <c r="E68" s="147">
        <v>3343.2930000000001</v>
      </c>
      <c r="F68" s="148">
        <v>0.05</v>
      </c>
      <c r="G68" s="147">
        <f t="shared" ref="G68" si="72">E68+(E68*F68)</f>
        <v>3510.4576500000003</v>
      </c>
      <c r="H68" s="6" t="s">
        <v>120</v>
      </c>
      <c r="I68" s="171">
        <v>2.8879999999999999E-2</v>
      </c>
      <c r="J68" s="3">
        <f t="shared" ref="J68" si="73">I68*G68</f>
        <v>101.38201693200001</v>
      </c>
      <c r="K68" s="169">
        <v>60</v>
      </c>
      <c r="L68" s="150">
        <f t="shared" ref="L68" si="74">K68*J68</f>
        <v>6082.9210159200011</v>
      </c>
      <c r="M68" s="150">
        <v>0</v>
      </c>
      <c r="N68" s="151">
        <f t="shared" ref="N68" si="75">M68*G68</f>
        <v>0</v>
      </c>
      <c r="O68" s="149">
        <f t="shared" ref="O68" si="76">L68+N68</f>
        <v>6082.9210159200011</v>
      </c>
      <c r="P68" s="123"/>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row>
    <row r="69" spans="1:124" s="120" customFormat="1" x14ac:dyDescent="0.2">
      <c r="A69" s="121" t="str">
        <f t="shared" si="11"/>
        <v/>
      </c>
      <c r="B69" s="168"/>
      <c r="C69" s="168"/>
      <c r="D69" s="42"/>
      <c r="E69" s="147"/>
      <c r="F69" s="148"/>
      <c r="G69" s="147"/>
      <c r="H69" s="6"/>
      <c r="I69" s="150"/>
      <c r="J69" s="3"/>
      <c r="K69" s="150"/>
      <c r="L69" s="150"/>
      <c r="M69" s="150"/>
      <c r="N69" s="151"/>
      <c r="O69" s="149"/>
      <c r="P69" s="123"/>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row>
    <row r="70" spans="1:124" s="120" customFormat="1" ht="18" customHeight="1" x14ac:dyDescent="0.2">
      <c r="A70" s="121" t="str">
        <f t="shared" si="11"/>
        <v/>
      </c>
      <c r="B70" s="168"/>
      <c r="C70" s="168"/>
      <c r="D70" s="157" t="s">
        <v>124</v>
      </c>
      <c r="E70" s="147"/>
      <c r="F70" s="148"/>
      <c r="G70" s="147"/>
      <c r="H70" s="6"/>
      <c r="I70" s="150"/>
      <c r="J70" s="3"/>
      <c r="K70" s="150"/>
      <c r="L70" s="150"/>
      <c r="M70" s="150"/>
      <c r="N70" s="151"/>
      <c r="O70" s="149"/>
      <c r="P70" s="123"/>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row>
    <row r="71" spans="1:124" s="120" customFormat="1" ht="18" customHeight="1" x14ac:dyDescent="0.2">
      <c r="A71" s="121">
        <f t="shared" si="11"/>
        <v>34</v>
      </c>
      <c r="B71" s="168" t="s">
        <v>159</v>
      </c>
      <c r="C71" s="168" t="s">
        <v>156</v>
      </c>
      <c r="D71" s="42" t="s">
        <v>177</v>
      </c>
      <c r="E71" s="147">
        <v>97.23</v>
      </c>
      <c r="F71" s="148">
        <v>0.05</v>
      </c>
      <c r="G71" s="147">
        <f t="shared" ref="G71:G74" si="77">E71+(E71*F71)</f>
        <v>102.09150000000001</v>
      </c>
      <c r="H71" s="6" t="s">
        <v>120</v>
      </c>
      <c r="I71" s="171">
        <v>2.4799999999999999E-2</v>
      </c>
      <c r="J71" s="3">
        <f t="shared" ref="J71:J74" si="78">I71*G71</f>
        <v>2.5318692</v>
      </c>
      <c r="K71" s="169">
        <v>60</v>
      </c>
      <c r="L71" s="150">
        <f t="shared" ref="L71:L74" si="79">K71*J71</f>
        <v>151.91215199999999</v>
      </c>
      <c r="M71" s="150">
        <v>0.94</v>
      </c>
      <c r="N71" s="151">
        <f t="shared" ref="N71:N74" si="80">M71*G71</f>
        <v>95.966010000000011</v>
      </c>
      <c r="O71" s="149">
        <f t="shared" ref="O71:O74" si="81">L71+N71</f>
        <v>247.878162</v>
      </c>
      <c r="P71" s="123"/>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row>
    <row r="72" spans="1:124" s="120" customFormat="1" ht="18" customHeight="1" x14ac:dyDescent="0.2">
      <c r="A72" s="121">
        <f t="shared" si="11"/>
        <v>35</v>
      </c>
      <c r="B72" s="168" t="s">
        <v>159</v>
      </c>
      <c r="C72" s="168" t="s">
        <v>156</v>
      </c>
      <c r="D72" s="42" t="s">
        <v>126</v>
      </c>
      <c r="E72" s="147">
        <f>135+32.6*1.25+19.1*1.5</f>
        <v>204.4</v>
      </c>
      <c r="F72" s="148">
        <v>0.05</v>
      </c>
      <c r="G72" s="147">
        <f t="shared" si="77"/>
        <v>214.62</v>
      </c>
      <c r="H72" s="6" t="s">
        <v>120</v>
      </c>
      <c r="I72" s="171">
        <v>2.4799999999999999E-2</v>
      </c>
      <c r="J72" s="3">
        <f t="shared" si="78"/>
        <v>5.3225759999999998</v>
      </c>
      <c r="K72" s="169">
        <v>60</v>
      </c>
      <c r="L72" s="150">
        <f t="shared" si="79"/>
        <v>319.35455999999999</v>
      </c>
      <c r="M72" s="150">
        <v>1.06</v>
      </c>
      <c r="N72" s="151">
        <f t="shared" si="80"/>
        <v>227.49720000000002</v>
      </c>
      <c r="O72" s="149">
        <f t="shared" si="81"/>
        <v>546.85176000000001</v>
      </c>
      <c r="P72" s="123"/>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row>
    <row r="73" spans="1:124" s="120" customFormat="1" ht="18" customHeight="1" x14ac:dyDescent="0.2">
      <c r="A73" s="121">
        <f t="shared" si="11"/>
        <v>36</v>
      </c>
      <c r="B73" s="168" t="s">
        <v>159</v>
      </c>
      <c r="C73" s="168" t="s">
        <v>156</v>
      </c>
      <c r="D73" s="42" t="s">
        <v>125</v>
      </c>
      <c r="E73" s="147">
        <v>47.75</v>
      </c>
      <c r="F73" s="148">
        <v>0.05</v>
      </c>
      <c r="G73" s="147">
        <f t="shared" si="77"/>
        <v>50.137500000000003</v>
      </c>
      <c r="H73" s="6" t="s">
        <v>120</v>
      </c>
      <c r="I73" s="171">
        <v>2.4799999999999999E-2</v>
      </c>
      <c r="J73" s="3">
        <f t="shared" si="78"/>
        <v>1.2434100000000001</v>
      </c>
      <c r="K73" s="169">
        <v>60</v>
      </c>
      <c r="L73" s="150">
        <f t="shared" si="79"/>
        <v>74.604600000000005</v>
      </c>
      <c r="M73" s="150">
        <v>1.06</v>
      </c>
      <c r="N73" s="151">
        <f t="shared" si="80"/>
        <v>53.145750000000007</v>
      </c>
      <c r="O73" s="149">
        <f t="shared" si="81"/>
        <v>127.75035000000001</v>
      </c>
      <c r="P73" s="123"/>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row>
    <row r="74" spans="1:124" s="120" customFormat="1" ht="18" customHeight="1" x14ac:dyDescent="0.2">
      <c r="A74" s="121">
        <f t="shared" si="11"/>
        <v>37</v>
      </c>
      <c r="B74" s="168" t="s">
        <v>159</v>
      </c>
      <c r="C74" s="168" t="s">
        <v>156</v>
      </c>
      <c r="D74" s="42" t="s">
        <v>198</v>
      </c>
      <c r="E74" s="147">
        <v>15676</v>
      </c>
      <c r="F74" s="148">
        <v>0.05</v>
      </c>
      <c r="G74" s="147">
        <f t="shared" si="77"/>
        <v>16459.8</v>
      </c>
      <c r="H74" s="6" t="s">
        <v>120</v>
      </c>
      <c r="I74" s="171">
        <v>2.6800000000000001E-2</v>
      </c>
      <c r="J74" s="3">
        <f t="shared" si="78"/>
        <v>441.12263999999999</v>
      </c>
      <c r="K74" s="169">
        <v>60</v>
      </c>
      <c r="L74" s="150">
        <f t="shared" si="79"/>
        <v>26467.358400000001</v>
      </c>
      <c r="M74" s="150">
        <v>1.24</v>
      </c>
      <c r="N74" s="151">
        <f t="shared" si="80"/>
        <v>20410.151999999998</v>
      </c>
      <c r="O74" s="149">
        <f t="shared" si="81"/>
        <v>46877.510399999999</v>
      </c>
      <c r="P74" s="123"/>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row>
    <row r="75" spans="1:124" s="120" customFormat="1" x14ac:dyDescent="0.2">
      <c r="A75" s="121" t="str">
        <f t="shared" si="11"/>
        <v/>
      </c>
      <c r="B75" s="168"/>
      <c r="C75" s="168"/>
      <c r="D75" s="42"/>
      <c r="E75" s="147"/>
      <c r="F75" s="148"/>
      <c r="G75" s="147"/>
      <c r="H75" s="6"/>
      <c r="I75" s="150"/>
      <c r="J75" s="3"/>
      <c r="K75" s="150"/>
      <c r="L75" s="150"/>
      <c r="M75" s="150"/>
      <c r="N75" s="151"/>
      <c r="O75" s="149"/>
      <c r="P75" s="123"/>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row>
    <row r="76" spans="1:124" s="120" customFormat="1" ht="18" customHeight="1" x14ac:dyDescent="0.2">
      <c r="A76" s="121" t="str">
        <f t="shared" si="11"/>
        <v/>
      </c>
      <c r="B76" s="168"/>
      <c r="C76" s="168"/>
      <c r="D76" s="172" t="s">
        <v>197</v>
      </c>
      <c r="E76" s="147"/>
      <c r="F76" s="148"/>
      <c r="G76" s="147"/>
      <c r="H76" s="6"/>
      <c r="I76" s="150"/>
      <c r="J76" s="3"/>
      <c r="K76" s="150"/>
      <c r="L76" s="150"/>
      <c r="M76" s="150"/>
      <c r="N76" s="151"/>
      <c r="O76" s="149"/>
      <c r="P76" s="123"/>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row>
    <row r="77" spans="1:124" s="120" customFormat="1" x14ac:dyDescent="0.2">
      <c r="A77" s="121" t="str">
        <f t="shared" si="11"/>
        <v/>
      </c>
      <c r="B77" s="168"/>
      <c r="C77" s="168"/>
      <c r="D77" s="42"/>
      <c r="E77" s="147"/>
      <c r="F77" s="148"/>
      <c r="G77" s="147"/>
      <c r="H77" s="6"/>
      <c r="I77" s="150"/>
      <c r="J77" s="3"/>
      <c r="K77" s="150"/>
      <c r="L77" s="150"/>
      <c r="M77" s="150"/>
      <c r="N77" s="151"/>
      <c r="O77" s="149"/>
      <c r="P77" s="123"/>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row>
    <row r="78" spans="1:124" s="120" customFormat="1" ht="18" customHeight="1" x14ac:dyDescent="0.2">
      <c r="A78" s="121" t="str">
        <f t="shared" si="11"/>
        <v/>
      </c>
      <c r="B78" s="168"/>
      <c r="C78" s="168"/>
      <c r="D78" s="157" t="s">
        <v>128</v>
      </c>
      <c r="E78" s="147"/>
      <c r="F78" s="148"/>
      <c r="G78" s="147"/>
      <c r="H78" s="6"/>
      <c r="I78" s="150"/>
      <c r="J78" s="3"/>
      <c r="K78" s="150"/>
      <c r="L78" s="150"/>
      <c r="M78" s="150"/>
      <c r="N78" s="151"/>
      <c r="O78" s="149"/>
      <c r="P78" s="123"/>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row>
    <row r="79" spans="1:124" s="120" customFormat="1" ht="63" x14ac:dyDescent="0.2">
      <c r="A79" s="121">
        <f t="shared" si="11"/>
        <v>38</v>
      </c>
      <c r="B79" s="168" t="s">
        <v>157</v>
      </c>
      <c r="C79" s="168" t="s">
        <v>156</v>
      </c>
      <c r="D79" s="42" t="s">
        <v>178</v>
      </c>
      <c r="E79" s="147">
        <v>19341</v>
      </c>
      <c r="F79" s="148">
        <v>0.05</v>
      </c>
      <c r="G79" s="147">
        <f t="shared" ref="G79:G80" si="82">E79+(E79*F79)</f>
        <v>20308.05</v>
      </c>
      <c r="H79" s="6" t="s">
        <v>120</v>
      </c>
      <c r="I79" s="171">
        <v>1.8800000000000001E-2</v>
      </c>
      <c r="J79" s="3">
        <f t="shared" ref="J79:J80" si="83">I79*G79</f>
        <v>381.79133999999999</v>
      </c>
      <c r="K79" s="169">
        <v>60</v>
      </c>
      <c r="L79" s="150">
        <f t="shared" ref="L79:L80" si="84">K79*J79</f>
        <v>22907.4804</v>
      </c>
      <c r="M79" s="150">
        <v>1.19</v>
      </c>
      <c r="N79" s="151">
        <f t="shared" ref="N79:N80" si="85">M79*G79</f>
        <v>24166.5795</v>
      </c>
      <c r="O79" s="149">
        <f t="shared" ref="O79:O80" si="86">L79+N79</f>
        <v>47074.0599</v>
      </c>
      <c r="P79" s="123"/>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row>
    <row r="80" spans="1:124" s="120" customFormat="1" ht="31.5" x14ac:dyDescent="0.2">
      <c r="A80" s="121">
        <f t="shared" si="11"/>
        <v>39</v>
      </c>
      <c r="B80" s="168" t="s">
        <v>157</v>
      </c>
      <c r="C80" s="168" t="s">
        <v>156</v>
      </c>
      <c r="D80" s="42" t="s">
        <v>199</v>
      </c>
      <c r="E80" s="147">
        <v>10270</v>
      </c>
      <c r="F80" s="148">
        <v>0.05</v>
      </c>
      <c r="G80" s="147">
        <f t="shared" si="82"/>
        <v>10783.5</v>
      </c>
      <c r="H80" s="6" t="s">
        <v>120</v>
      </c>
      <c r="I80" s="171">
        <v>2.4680000000000001E-2</v>
      </c>
      <c r="J80" s="3">
        <f t="shared" si="83"/>
        <v>266.13677999999999</v>
      </c>
      <c r="K80" s="169">
        <v>60</v>
      </c>
      <c r="L80" s="150">
        <f t="shared" si="84"/>
        <v>15968.2068</v>
      </c>
      <c r="M80" s="150">
        <v>1.32</v>
      </c>
      <c r="N80" s="151">
        <f t="shared" si="85"/>
        <v>14234.220000000001</v>
      </c>
      <c r="O80" s="149">
        <f t="shared" si="86"/>
        <v>30202.426800000001</v>
      </c>
      <c r="P80" s="123"/>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row>
    <row r="81" spans="1:124" s="120" customFormat="1" x14ac:dyDescent="0.2">
      <c r="A81" s="121" t="str">
        <f t="shared" si="11"/>
        <v/>
      </c>
      <c r="B81" s="168"/>
      <c r="C81" s="168"/>
      <c r="D81" s="42"/>
      <c r="E81" s="147"/>
      <c r="F81" s="148"/>
      <c r="G81" s="147"/>
      <c r="H81" s="6"/>
      <c r="I81" s="150"/>
      <c r="J81" s="3"/>
      <c r="K81" s="150"/>
      <c r="L81" s="150"/>
      <c r="M81" s="150"/>
      <c r="N81" s="151"/>
      <c r="O81" s="149"/>
      <c r="P81" s="123"/>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row>
    <row r="82" spans="1:124" s="120" customFormat="1" ht="18" customHeight="1" x14ac:dyDescent="0.2">
      <c r="A82" s="121" t="str">
        <f t="shared" si="11"/>
        <v/>
      </c>
      <c r="B82" s="168"/>
      <c r="C82" s="168"/>
      <c r="D82" s="157" t="s">
        <v>127</v>
      </c>
      <c r="E82" s="147"/>
      <c r="F82" s="148"/>
      <c r="G82" s="147"/>
      <c r="H82" s="6"/>
      <c r="I82" s="150"/>
      <c r="J82" s="3"/>
      <c r="K82" s="150"/>
      <c r="L82" s="150"/>
      <c r="M82" s="150"/>
      <c r="N82" s="151"/>
      <c r="O82" s="149"/>
      <c r="P82" s="123"/>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row>
    <row r="83" spans="1:124" s="120" customFormat="1" ht="78.75" x14ac:dyDescent="0.2">
      <c r="A83" s="121">
        <f t="shared" si="11"/>
        <v>40</v>
      </c>
      <c r="B83" s="168" t="s">
        <v>160</v>
      </c>
      <c r="C83" s="168" t="s">
        <v>156</v>
      </c>
      <c r="D83" s="42" t="s">
        <v>179</v>
      </c>
      <c r="E83" s="147">
        <v>6</v>
      </c>
      <c r="F83" s="148">
        <v>0</v>
      </c>
      <c r="G83" s="147">
        <f t="shared" ref="G83" si="87">E83+(E83*F83)</f>
        <v>6</v>
      </c>
      <c r="H83" s="6" t="s">
        <v>110</v>
      </c>
      <c r="I83" s="171">
        <v>0.40734075000000003</v>
      </c>
      <c r="J83" s="3">
        <f t="shared" ref="J83" si="88">I83*G83</f>
        <v>2.4440445000000004</v>
      </c>
      <c r="K83" s="169">
        <v>60</v>
      </c>
      <c r="L83" s="150">
        <f t="shared" ref="L83" si="89">K83*J83</f>
        <v>146.64267000000001</v>
      </c>
      <c r="M83" s="150">
        <v>135</v>
      </c>
      <c r="N83" s="151">
        <f t="shared" ref="N83" si="90">M83*G83</f>
        <v>810</v>
      </c>
      <c r="O83" s="149">
        <f t="shared" ref="O83" si="91">L83+N83</f>
        <v>956.64266999999995</v>
      </c>
      <c r="P83" s="123"/>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row>
    <row r="84" spans="1:124" s="120" customFormat="1" ht="78.75" x14ac:dyDescent="0.2">
      <c r="A84" s="121">
        <f t="shared" ref="A84:A136" si="92">IF(H84&lt;&gt;"",1+MAX(A72:A83),"")</f>
        <v>41</v>
      </c>
      <c r="B84" s="168" t="s">
        <v>160</v>
      </c>
      <c r="C84" s="168" t="s">
        <v>156</v>
      </c>
      <c r="D84" s="42" t="s">
        <v>180</v>
      </c>
      <c r="E84" s="147">
        <v>1</v>
      </c>
      <c r="F84" s="148">
        <v>0</v>
      </c>
      <c r="G84" s="147">
        <f t="shared" ref="G84:G98" si="93">E84+(E84*F84)</f>
        <v>1</v>
      </c>
      <c r="H84" s="6" t="s">
        <v>110</v>
      </c>
      <c r="I84" s="171">
        <v>0.40734075000000003</v>
      </c>
      <c r="J84" s="3">
        <f t="shared" ref="J84:J98" si="94">I84*G84</f>
        <v>0.40734075000000003</v>
      </c>
      <c r="K84" s="169">
        <v>60</v>
      </c>
      <c r="L84" s="150">
        <f t="shared" ref="L84:L98" si="95">K84*J84</f>
        <v>24.440445</v>
      </c>
      <c r="M84" s="150">
        <v>160</v>
      </c>
      <c r="N84" s="151">
        <f t="shared" ref="N84:N98" si="96">M84*G84</f>
        <v>160</v>
      </c>
      <c r="O84" s="149">
        <f t="shared" ref="O84:O98" si="97">L84+N84</f>
        <v>184.44044500000001</v>
      </c>
      <c r="P84" s="123"/>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row>
    <row r="85" spans="1:124" s="120" customFormat="1" ht="78.75" x14ac:dyDescent="0.2">
      <c r="A85" s="121">
        <f t="shared" si="92"/>
        <v>42</v>
      </c>
      <c r="B85" s="168" t="s">
        <v>160</v>
      </c>
      <c r="C85" s="168" t="s">
        <v>156</v>
      </c>
      <c r="D85" s="42" t="s">
        <v>181</v>
      </c>
      <c r="E85" s="147">
        <v>10</v>
      </c>
      <c r="F85" s="148">
        <v>0</v>
      </c>
      <c r="G85" s="147">
        <f t="shared" si="93"/>
        <v>10</v>
      </c>
      <c r="H85" s="6" t="s">
        <v>110</v>
      </c>
      <c r="I85" s="171">
        <v>0.40734075000000003</v>
      </c>
      <c r="J85" s="3">
        <f t="shared" si="94"/>
        <v>4.0734075000000001</v>
      </c>
      <c r="K85" s="169">
        <v>60</v>
      </c>
      <c r="L85" s="150">
        <f t="shared" si="95"/>
        <v>244.40445</v>
      </c>
      <c r="M85" s="150">
        <v>135</v>
      </c>
      <c r="N85" s="151">
        <f t="shared" si="96"/>
        <v>1350</v>
      </c>
      <c r="O85" s="149">
        <f t="shared" si="97"/>
        <v>1594.40445</v>
      </c>
      <c r="P85" s="123"/>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row>
    <row r="86" spans="1:124" s="120" customFormat="1" ht="78.75" x14ac:dyDescent="0.2">
      <c r="A86" s="121">
        <f t="shared" si="92"/>
        <v>43</v>
      </c>
      <c r="B86" s="168" t="s">
        <v>160</v>
      </c>
      <c r="C86" s="168" t="s">
        <v>156</v>
      </c>
      <c r="D86" s="42" t="s">
        <v>182</v>
      </c>
      <c r="E86" s="147">
        <v>41</v>
      </c>
      <c r="F86" s="148">
        <v>0</v>
      </c>
      <c r="G86" s="147">
        <f t="shared" si="93"/>
        <v>41</v>
      </c>
      <c r="H86" s="6" t="s">
        <v>110</v>
      </c>
      <c r="I86" s="171">
        <v>0.40734075000000003</v>
      </c>
      <c r="J86" s="3">
        <f t="shared" si="94"/>
        <v>16.70097075</v>
      </c>
      <c r="K86" s="169">
        <v>60</v>
      </c>
      <c r="L86" s="150">
        <f t="shared" si="95"/>
        <v>1002.0582449999999</v>
      </c>
      <c r="M86" s="150">
        <v>135</v>
      </c>
      <c r="N86" s="151">
        <f t="shared" si="96"/>
        <v>5535</v>
      </c>
      <c r="O86" s="149">
        <f t="shared" si="97"/>
        <v>6537.0582450000002</v>
      </c>
      <c r="P86" s="123"/>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row>
    <row r="87" spans="1:124" s="120" customFormat="1" ht="78.75" x14ac:dyDescent="0.2">
      <c r="A87" s="121">
        <f t="shared" si="92"/>
        <v>44</v>
      </c>
      <c r="B87" s="168" t="s">
        <v>160</v>
      </c>
      <c r="C87" s="168" t="s">
        <v>156</v>
      </c>
      <c r="D87" s="42" t="s">
        <v>183</v>
      </c>
      <c r="E87" s="147">
        <v>5</v>
      </c>
      <c r="F87" s="148">
        <v>0</v>
      </c>
      <c r="G87" s="147">
        <f t="shared" si="93"/>
        <v>5</v>
      </c>
      <c r="H87" s="6" t="s">
        <v>110</v>
      </c>
      <c r="I87" s="171">
        <v>0.40734075000000003</v>
      </c>
      <c r="J87" s="3">
        <f t="shared" si="94"/>
        <v>2.03670375</v>
      </c>
      <c r="K87" s="169">
        <v>60</v>
      </c>
      <c r="L87" s="150">
        <f t="shared" si="95"/>
        <v>122.202225</v>
      </c>
      <c r="M87" s="150">
        <v>160</v>
      </c>
      <c r="N87" s="151">
        <f t="shared" si="96"/>
        <v>800</v>
      </c>
      <c r="O87" s="149">
        <f t="shared" si="97"/>
        <v>922.202225</v>
      </c>
      <c r="P87" s="123"/>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row>
    <row r="88" spans="1:124" s="120" customFormat="1" ht="78.75" x14ac:dyDescent="0.2">
      <c r="A88" s="121">
        <f t="shared" si="92"/>
        <v>45</v>
      </c>
      <c r="B88" s="168" t="s">
        <v>160</v>
      </c>
      <c r="C88" s="168" t="s">
        <v>156</v>
      </c>
      <c r="D88" s="42" t="s">
        <v>184</v>
      </c>
      <c r="E88" s="147">
        <v>2</v>
      </c>
      <c r="F88" s="148">
        <v>0</v>
      </c>
      <c r="G88" s="147">
        <f t="shared" si="93"/>
        <v>2</v>
      </c>
      <c r="H88" s="6" t="s">
        <v>110</v>
      </c>
      <c r="I88" s="171">
        <v>0.40734075000000003</v>
      </c>
      <c r="J88" s="3">
        <f t="shared" si="94"/>
        <v>0.81468150000000006</v>
      </c>
      <c r="K88" s="169">
        <v>60</v>
      </c>
      <c r="L88" s="150">
        <f t="shared" si="95"/>
        <v>48.880890000000001</v>
      </c>
      <c r="M88" s="150">
        <v>165</v>
      </c>
      <c r="N88" s="151">
        <f t="shared" si="96"/>
        <v>330</v>
      </c>
      <c r="O88" s="149">
        <f t="shared" si="97"/>
        <v>378.88089000000002</v>
      </c>
      <c r="P88" s="123"/>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row>
    <row r="89" spans="1:124" s="120" customFormat="1" ht="78.75" x14ac:dyDescent="0.2">
      <c r="A89" s="121">
        <f t="shared" si="92"/>
        <v>46</v>
      </c>
      <c r="B89" s="168" t="s">
        <v>160</v>
      </c>
      <c r="C89" s="168" t="s">
        <v>156</v>
      </c>
      <c r="D89" s="42" t="s">
        <v>185</v>
      </c>
      <c r="E89" s="147">
        <v>3</v>
      </c>
      <c r="F89" s="148">
        <v>0</v>
      </c>
      <c r="G89" s="147">
        <f t="shared" si="93"/>
        <v>3</v>
      </c>
      <c r="H89" s="6" t="s">
        <v>110</v>
      </c>
      <c r="I89" s="171">
        <v>0.40734075000000003</v>
      </c>
      <c r="J89" s="3">
        <f t="shared" si="94"/>
        <v>1.2220222500000002</v>
      </c>
      <c r="K89" s="169">
        <v>60</v>
      </c>
      <c r="L89" s="150">
        <f t="shared" si="95"/>
        <v>73.321335000000005</v>
      </c>
      <c r="M89" s="150">
        <v>160</v>
      </c>
      <c r="N89" s="151">
        <f t="shared" si="96"/>
        <v>480</v>
      </c>
      <c r="O89" s="149">
        <f t="shared" si="97"/>
        <v>553.32133499999998</v>
      </c>
      <c r="P89" s="123"/>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row>
    <row r="90" spans="1:124" s="120" customFormat="1" ht="78.75" x14ac:dyDescent="0.2">
      <c r="A90" s="121">
        <f t="shared" si="92"/>
        <v>47</v>
      </c>
      <c r="B90" s="168" t="s">
        <v>160</v>
      </c>
      <c r="C90" s="168" t="s">
        <v>156</v>
      </c>
      <c r="D90" s="42" t="s">
        <v>186</v>
      </c>
      <c r="E90" s="147">
        <v>1</v>
      </c>
      <c r="F90" s="148">
        <v>0</v>
      </c>
      <c r="G90" s="147">
        <f t="shared" si="93"/>
        <v>1</v>
      </c>
      <c r="H90" s="6" t="s">
        <v>110</v>
      </c>
      <c r="I90" s="171">
        <v>0.40734075000000003</v>
      </c>
      <c r="J90" s="3">
        <f t="shared" si="94"/>
        <v>0.40734075000000003</v>
      </c>
      <c r="K90" s="169">
        <v>60</v>
      </c>
      <c r="L90" s="150">
        <f t="shared" si="95"/>
        <v>24.440445</v>
      </c>
      <c r="M90" s="150">
        <v>170</v>
      </c>
      <c r="N90" s="151">
        <f t="shared" si="96"/>
        <v>170</v>
      </c>
      <c r="O90" s="149">
        <f t="shared" si="97"/>
        <v>194.44044500000001</v>
      </c>
      <c r="P90" s="123"/>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row>
    <row r="91" spans="1:124" s="120" customFormat="1" ht="78.75" x14ac:dyDescent="0.2">
      <c r="A91" s="121">
        <f t="shared" si="92"/>
        <v>48</v>
      </c>
      <c r="B91" s="168" t="s">
        <v>160</v>
      </c>
      <c r="C91" s="168" t="s">
        <v>156</v>
      </c>
      <c r="D91" s="42" t="s">
        <v>187</v>
      </c>
      <c r="E91" s="147">
        <v>1</v>
      </c>
      <c r="F91" s="148">
        <v>0</v>
      </c>
      <c r="G91" s="147">
        <f t="shared" si="93"/>
        <v>1</v>
      </c>
      <c r="H91" s="6" t="s">
        <v>110</v>
      </c>
      <c r="I91" s="171">
        <v>0.40734075000000003</v>
      </c>
      <c r="J91" s="3">
        <f t="shared" si="94"/>
        <v>0.40734075000000003</v>
      </c>
      <c r="K91" s="169">
        <v>60</v>
      </c>
      <c r="L91" s="150">
        <f t="shared" si="95"/>
        <v>24.440445</v>
      </c>
      <c r="M91" s="150">
        <v>150</v>
      </c>
      <c r="N91" s="151">
        <f t="shared" si="96"/>
        <v>150</v>
      </c>
      <c r="O91" s="149">
        <f t="shared" si="97"/>
        <v>174.44044500000001</v>
      </c>
      <c r="P91" s="123"/>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row>
    <row r="92" spans="1:124" s="120" customFormat="1" ht="78.75" x14ac:dyDescent="0.2">
      <c r="A92" s="121">
        <f t="shared" si="92"/>
        <v>49</v>
      </c>
      <c r="B92" s="168" t="s">
        <v>160</v>
      </c>
      <c r="C92" s="168" t="s">
        <v>156</v>
      </c>
      <c r="D92" s="42" t="s">
        <v>188</v>
      </c>
      <c r="E92" s="147">
        <v>1</v>
      </c>
      <c r="F92" s="148">
        <v>0</v>
      </c>
      <c r="G92" s="147">
        <f t="shared" si="93"/>
        <v>1</v>
      </c>
      <c r="H92" s="6" t="s">
        <v>110</v>
      </c>
      <c r="I92" s="171">
        <v>0.40734075000000003</v>
      </c>
      <c r="J92" s="3">
        <f t="shared" si="94"/>
        <v>0.40734075000000003</v>
      </c>
      <c r="K92" s="169">
        <v>60</v>
      </c>
      <c r="L92" s="150">
        <f t="shared" si="95"/>
        <v>24.440445</v>
      </c>
      <c r="M92" s="150">
        <v>190</v>
      </c>
      <c r="N92" s="151">
        <f t="shared" si="96"/>
        <v>190</v>
      </c>
      <c r="O92" s="149">
        <f t="shared" si="97"/>
        <v>214.44044500000001</v>
      </c>
      <c r="P92" s="123"/>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row>
    <row r="93" spans="1:124" s="120" customFormat="1" ht="78.75" x14ac:dyDescent="0.2">
      <c r="A93" s="121">
        <f t="shared" si="92"/>
        <v>50</v>
      </c>
      <c r="B93" s="168" t="s">
        <v>160</v>
      </c>
      <c r="C93" s="168" t="s">
        <v>156</v>
      </c>
      <c r="D93" s="42" t="s">
        <v>189</v>
      </c>
      <c r="E93" s="147">
        <v>1</v>
      </c>
      <c r="F93" s="148">
        <v>0</v>
      </c>
      <c r="G93" s="147">
        <f t="shared" si="93"/>
        <v>1</v>
      </c>
      <c r="H93" s="6" t="s">
        <v>110</v>
      </c>
      <c r="I93" s="171">
        <v>0.40734075000000003</v>
      </c>
      <c r="J93" s="3">
        <f t="shared" si="94"/>
        <v>0.40734075000000003</v>
      </c>
      <c r="K93" s="169">
        <v>60</v>
      </c>
      <c r="L93" s="150">
        <f t="shared" si="95"/>
        <v>24.440445</v>
      </c>
      <c r="M93" s="150">
        <v>125</v>
      </c>
      <c r="N93" s="151">
        <f t="shared" si="96"/>
        <v>125</v>
      </c>
      <c r="O93" s="149">
        <f t="shared" si="97"/>
        <v>149.44044500000001</v>
      </c>
      <c r="P93" s="123"/>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row>
    <row r="94" spans="1:124" s="120" customFormat="1" ht="63" x14ac:dyDescent="0.2">
      <c r="A94" s="121">
        <f t="shared" si="92"/>
        <v>51</v>
      </c>
      <c r="B94" s="168" t="s">
        <v>160</v>
      </c>
      <c r="C94" s="168" t="s">
        <v>156</v>
      </c>
      <c r="D94" s="42" t="s">
        <v>190</v>
      </c>
      <c r="E94" s="147">
        <v>3</v>
      </c>
      <c r="F94" s="148">
        <v>0</v>
      </c>
      <c r="G94" s="147">
        <f t="shared" si="93"/>
        <v>3</v>
      </c>
      <c r="H94" s="6" t="s">
        <v>110</v>
      </c>
      <c r="I94" s="171">
        <v>0.40734075000000003</v>
      </c>
      <c r="J94" s="3">
        <f t="shared" si="94"/>
        <v>1.2220222500000002</v>
      </c>
      <c r="K94" s="169">
        <v>60</v>
      </c>
      <c r="L94" s="150">
        <f t="shared" si="95"/>
        <v>73.321335000000005</v>
      </c>
      <c r="M94" s="150">
        <v>160</v>
      </c>
      <c r="N94" s="151">
        <f t="shared" si="96"/>
        <v>480</v>
      </c>
      <c r="O94" s="149">
        <f t="shared" si="97"/>
        <v>553.32133499999998</v>
      </c>
      <c r="P94" s="123"/>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row>
    <row r="95" spans="1:124" s="120" customFormat="1" ht="63" x14ac:dyDescent="0.2">
      <c r="A95" s="121">
        <f t="shared" si="92"/>
        <v>52</v>
      </c>
      <c r="B95" s="168" t="s">
        <v>160</v>
      </c>
      <c r="C95" s="168" t="s">
        <v>156</v>
      </c>
      <c r="D95" s="42" t="s">
        <v>191</v>
      </c>
      <c r="E95" s="147">
        <v>1</v>
      </c>
      <c r="F95" s="148">
        <v>0</v>
      </c>
      <c r="G95" s="147">
        <f t="shared" si="93"/>
        <v>1</v>
      </c>
      <c r="H95" s="6" t="s">
        <v>110</v>
      </c>
      <c r="I95" s="171">
        <v>0.40734075000000003</v>
      </c>
      <c r="J95" s="3">
        <f t="shared" si="94"/>
        <v>0.40734075000000003</v>
      </c>
      <c r="K95" s="169">
        <v>60</v>
      </c>
      <c r="L95" s="150">
        <f t="shared" si="95"/>
        <v>24.440445</v>
      </c>
      <c r="M95" s="150">
        <v>190</v>
      </c>
      <c r="N95" s="151">
        <f t="shared" si="96"/>
        <v>190</v>
      </c>
      <c r="O95" s="149">
        <f t="shared" si="97"/>
        <v>214.44044500000001</v>
      </c>
      <c r="P95" s="123"/>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row>
    <row r="96" spans="1:124" s="120" customFormat="1" ht="63" x14ac:dyDescent="0.2">
      <c r="A96" s="121">
        <f t="shared" si="92"/>
        <v>53</v>
      </c>
      <c r="B96" s="168" t="s">
        <v>160</v>
      </c>
      <c r="C96" s="168" t="s">
        <v>156</v>
      </c>
      <c r="D96" s="42" t="s">
        <v>192</v>
      </c>
      <c r="E96" s="147">
        <v>2</v>
      </c>
      <c r="F96" s="148">
        <v>0</v>
      </c>
      <c r="G96" s="147">
        <f t="shared" si="93"/>
        <v>2</v>
      </c>
      <c r="H96" s="6" t="s">
        <v>110</v>
      </c>
      <c r="I96" s="171">
        <v>0.40734075000000003</v>
      </c>
      <c r="J96" s="3">
        <f t="shared" si="94"/>
        <v>0.81468150000000006</v>
      </c>
      <c r="K96" s="169">
        <v>60</v>
      </c>
      <c r="L96" s="150">
        <f t="shared" si="95"/>
        <v>48.880890000000001</v>
      </c>
      <c r="M96" s="150">
        <v>135</v>
      </c>
      <c r="N96" s="151">
        <f t="shared" si="96"/>
        <v>270</v>
      </c>
      <c r="O96" s="149">
        <f t="shared" si="97"/>
        <v>318.88089000000002</v>
      </c>
      <c r="P96" s="123"/>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row>
    <row r="97" spans="1:124" s="120" customFormat="1" ht="63" x14ac:dyDescent="0.2">
      <c r="A97" s="121">
        <f t="shared" si="92"/>
        <v>54</v>
      </c>
      <c r="B97" s="168" t="s">
        <v>160</v>
      </c>
      <c r="C97" s="168" t="s">
        <v>156</v>
      </c>
      <c r="D97" s="42" t="s">
        <v>193</v>
      </c>
      <c r="E97" s="147">
        <v>6</v>
      </c>
      <c r="F97" s="148">
        <v>0</v>
      </c>
      <c r="G97" s="147">
        <f t="shared" si="93"/>
        <v>6</v>
      </c>
      <c r="H97" s="6" t="s">
        <v>110</v>
      </c>
      <c r="I97" s="171">
        <v>0.40734075000000003</v>
      </c>
      <c r="J97" s="3">
        <f t="shared" si="94"/>
        <v>2.4440445000000004</v>
      </c>
      <c r="K97" s="169">
        <v>60</v>
      </c>
      <c r="L97" s="150">
        <f t="shared" si="95"/>
        <v>146.64267000000001</v>
      </c>
      <c r="M97" s="150">
        <v>135</v>
      </c>
      <c r="N97" s="151">
        <f t="shared" si="96"/>
        <v>810</v>
      </c>
      <c r="O97" s="149">
        <f t="shared" si="97"/>
        <v>956.64266999999995</v>
      </c>
      <c r="P97" s="123"/>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row>
    <row r="98" spans="1:124" s="120" customFormat="1" ht="63" x14ac:dyDescent="0.2">
      <c r="A98" s="121">
        <f t="shared" si="92"/>
        <v>55</v>
      </c>
      <c r="B98" s="168" t="s">
        <v>160</v>
      </c>
      <c r="C98" s="168" t="s">
        <v>156</v>
      </c>
      <c r="D98" s="42" t="s">
        <v>194</v>
      </c>
      <c r="E98" s="147">
        <v>1</v>
      </c>
      <c r="F98" s="148">
        <v>0</v>
      </c>
      <c r="G98" s="147">
        <f t="shared" si="93"/>
        <v>1</v>
      </c>
      <c r="H98" s="6" t="s">
        <v>110</v>
      </c>
      <c r="I98" s="171">
        <v>0.40734075000000003</v>
      </c>
      <c r="J98" s="3">
        <f t="shared" si="94"/>
        <v>0.40734075000000003</v>
      </c>
      <c r="K98" s="169">
        <v>60</v>
      </c>
      <c r="L98" s="150">
        <f t="shared" si="95"/>
        <v>24.440445</v>
      </c>
      <c r="M98" s="150">
        <v>160</v>
      </c>
      <c r="N98" s="151">
        <f t="shared" si="96"/>
        <v>160</v>
      </c>
      <c r="O98" s="149">
        <f t="shared" si="97"/>
        <v>184.44044500000001</v>
      </c>
      <c r="P98" s="123"/>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row>
    <row r="99" spans="1:124" s="120" customFormat="1" x14ac:dyDescent="0.2">
      <c r="A99" s="121" t="str">
        <f t="shared" si="92"/>
        <v/>
      </c>
      <c r="B99" s="168"/>
      <c r="C99" s="168"/>
      <c r="D99" s="42"/>
      <c r="E99" s="147"/>
      <c r="F99" s="148"/>
      <c r="G99" s="147"/>
      <c r="H99" s="6"/>
      <c r="I99" s="150"/>
      <c r="J99" s="3"/>
      <c r="K99" s="150"/>
      <c r="L99" s="150"/>
      <c r="M99" s="150"/>
      <c r="N99" s="151"/>
      <c r="O99" s="149"/>
      <c r="P99" s="123"/>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row>
    <row r="100" spans="1:124" s="120" customFormat="1" ht="18" customHeight="1" x14ac:dyDescent="0.2">
      <c r="A100" s="121" t="str">
        <f t="shared" si="92"/>
        <v/>
      </c>
      <c r="B100" s="168"/>
      <c r="C100" s="168"/>
      <c r="D100" s="172" t="s">
        <v>197</v>
      </c>
      <c r="E100" s="147"/>
      <c r="F100" s="148"/>
      <c r="G100" s="147"/>
      <c r="H100" s="6"/>
      <c r="I100" s="150"/>
      <c r="J100" s="3"/>
      <c r="K100" s="150"/>
      <c r="L100" s="150"/>
      <c r="M100" s="150"/>
      <c r="N100" s="151"/>
      <c r="O100" s="149"/>
      <c r="P100" s="123"/>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A100" s="64"/>
      <c r="CB100" s="64"/>
      <c r="CC100" s="64"/>
      <c r="CD100" s="64"/>
      <c r="CE100" s="64"/>
      <c r="CF100" s="64"/>
      <c r="CG100" s="64"/>
      <c r="CH100" s="64"/>
      <c r="CI100" s="64"/>
      <c r="CJ100" s="64"/>
      <c r="CK100" s="64"/>
      <c r="CL100" s="64"/>
      <c r="CM100" s="64"/>
      <c r="CN100" s="64"/>
      <c r="CO100" s="64"/>
      <c r="CP100" s="64"/>
      <c r="CQ100" s="64"/>
      <c r="CR100" s="64"/>
      <c r="CS100" s="64"/>
      <c r="CT100" s="64"/>
      <c r="CU100" s="64"/>
      <c r="CV100" s="64"/>
      <c r="CW100" s="64"/>
      <c r="CX100" s="64"/>
      <c r="CY100" s="64"/>
      <c r="CZ100" s="64"/>
      <c r="DA100" s="64"/>
      <c r="DB100" s="64"/>
      <c r="DC100" s="64"/>
      <c r="DD100" s="64"/>
      <c r="DE100" s="64"/>
      <c r="DF100" s="64"/>
      <c r="DG100" s="64"/>
      <c r="DH100" s="64"/>
      <c r="DI100" s="64"/>
      <c r="DJ100" s="64"/>
      <c r="DK100" s="64"/>
      <c r="DL100" s="64"/>
      <c r="DM100" s="64"/>
      <c r="DN100" s="64"/>
      <c r="DO100" s="64"/>
      <c r="DP100" s="64"/>
      <c r="DQ100" s="64"/>
      <c r="DR100" s="64"/>
      <c r="DS100" s="64"/>
      <c r="DT100" s="64"/>
    </row>
    <row r="101" spans="1:124" s="120" customFormat="1" x14ac:dyDescent="0.2">
      <c r="A101" s="121" t="str">
        <f t="shared" si="92"/>
        <v/>
      </c>
      <c r="B101" s="168"/>
      <c r="C101" s="168"/>
      <c r="D101" s="42"/>
      <c r="E101" s="147"/>
      <c r="F101" s="148"/>
      <c r="G101" s="147"/>
      <c r="H101" s="6"/>
      <c r="I101" s="150"/>
      <c r="J101" s="3"/>
      <c r="K101" s="150"/>
      <c r="L101" s="150"/>
      <c r="M101" s="150"/>
      <c r="N101" s="151"/>
      <c r="O101" s="149"/>
      <c r="P101" s="123"/>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A101" s="64"/>
      <c r="CB101" s="64"/>
      <c r="CC101" s="64"/>
      <c r="CD101" s="64"/>
      <c r="CE101" s="64"/>
      <c r="CF101" s="64"/>
      <c r="CG101" s="64"/>
      <c r="CH101" s="64"/>
      <c r="CI101" s="64"/>
      <c r="CJ101" s="64"/>
      <c r="CK101" s="64"/>
      <c r="CL101" s="64"/>
      <c r="CM101" s="64"/>
      <c r="CN101" s="64"/>
      <c r="CO101" s="64"/>
      <c r="CP101" s="64"/>
      <c r="CQ101" s="64"/>
      <c r="CR101" s="64"/>
      <c r="CS101" s="64"/>
      <c r="CT101" s="64"/>
      <c r="CU101" s="64"/>
      <c r="CV101" s="64"/>
      <c r="CW101" s="64"/>
      <c r="CX101" s="64"/>
      <c r="CY101" s="64"/>
      <c r="CZ101" s="64"/>
      <c r="DA101" s="64"/>
      <c r="DB101" s="64"/>
      <c r="DC101" s="64"/>
      <c r="DD101" s="64"/>
      <c r="DE101" s="64"/>
      <c r="DF101" s="64"/>
      <c r="DG101" s="64"/>
      <c r="DH101" s="64"/>
      <c r="DI101" s="64"/>
      <c r="DJ101" s="64"/>
      <c r="DK101" s="64"/>
      <c r="DL101" s="64"/>
      <c r="DM101" s="64"/>
      <c r="DN101" s="64"/>
      <c r="DO101" s="64"/>
      <c r="DP101" s="64"/>
      <c r="DQ101" s="64"/>
      <c r="DR101" s="64"/>
      <c r="DS101" s="64"/>
      <c r="DT101" s="64"/>
    </row>
    <row r="102" spans="1:124" s="120" customFormat="1" ht="18" customHeight="1" x14ac:dyDescent="0.2">
      <c r="A102" s="121" t="str">
        <f t="shared" si="92"/>
        <v/>
      </c>
      <c r="B102" s="168"/>
      <c r="C102" s="168"/>
      <c r="D102" s="157" t="s">
        <v>129</v>
      </c>
      <c r="E102" s="147"/>
      <c r="F102" s="148"/>
      <c r="G102" s="147"/>
      <c r="H102" s="6"/>
      <c r="I102" s="150"/>
      <c r="J102" s="3"/>
      <c r="K102" s="150"/>
      <c r="L102" s="150"/>
      <c r="M102" s="150"/>
      <c r="N102" s="151"/>
      <c r="O102" s="149"/>
      <c r="P102" s="123"/>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A102" s="64"/>
      <c r="CB102" s="64"/>
      <c r="CC102" s="64"/>
      <c r="CD102" s="64"/>
      <c r="CE102" s="64"/>
      <c r="CF102" s="64"/>
      <c r="CG102" s="64"/>
      <c r="CH102" s="64"/>
      <c r="CI102" s="64"/>
      <c r="CJ102" s="64"/>
      <c r="CK102" s="64"/>
      <c r="CL102" s="64"/>
      <c r="CM102" s="64"/>
      <c r="CN102" s="64"/>
      <c r="CO102" s="64"/>
      <c r="CP102" s="64"/>
      <c r="CQ102" s="64"/>
      <c r="CR102" s="64"/>
      <c r="CS102" s="64"/>
      <c r="CT102" s="64"/>
      <c r="CU102" s="64"/>
      <c r="CV102" s="64"/>
      <c r="CW102" s="64"/>
      <c r="CX102" s="64"/>
      <c r="CY102" s="64"/>
      <c r="CZ102" s="64"/>
      <c r="DA102" s="64"/>
      <c r="DB102" s="64"/>
      <c r="DC102" s="64"/>
      <c r="DD102" s="64"/>
      <c r="DE102" s="64"/>
      <c r="DF102" s="64"/>
      <c r="DG102" s="64"/>
      <c r="DH102" s="64"/>
      <c r="DI102" s="64"/>
      <c r="DJ102" s="64"/>
      <c r="DK102" s="64"/>
      <c r="DL102" s="64"/>
      <c r="DM102" s="64"/>
      <c r="DN102" s="64"/>
      <c r="DO102" s="64"/>
      <c r="DP102" s="64"/>
      <c r="DQ102" s="64"/>
      <c r="DR102" s="64"/>
      <c r="DS102" s="64"/>
      <c r="DT102" s="64"/>
    </row>
    <row r="103" spans="1:124" s="120" customFormat="1" ht="63" x14ac:dyDescent="0.2">
      <c r="A103" s="121">
        <f t="shared" si="92"/>
        <v>56</v>
      </c>
      <c r="B103" s="168" t="s">
        <v>160</v>
      </c>
      <c r="C103" s="168" t="s">
        <v>156</v>
      </c>
      <c r="D103" s="42" t="s">
        <v>200</v>
      </c>
      <c r="E103" s="147">
        <v>2802</v>
      </c>
      <c r="F103" s="148">
        <v>0.05</v>
      </c>
      <c r="G103" s="147">
        <f t="shared" ref="G103" si="98">E103+(E103*F103)</f>
        <v>2942.1</v>
      </c>
      <c r="H103" s="6" t="s">
        <v>109</v>
      </c>
      <c r="I103" s="171">
        <v>1.3609074999999998E-2</v>
      </c>
      <c r="J103" s="3">
        <f t="shared" ref="J103" si="99">I103*G103</f>
        <v>40.039259557499996</v>
      </c>
      <c r="K103" s="169">
        <v>60</v>
      </c>
      <c r="L103" s="150">
        <f t="shared" ref="L103" si="100">K103*J103</f>
        <v>2402.3555734499996</v>
      </c>
      <c r="M103" s="150">
        <v>1.42</v>
      </c>
      <c r="N103" s="151">
        <f t="shared" ref="N103" si="101">M103*G103</f>
        <v>4177.7819999999992</v>
      </c>
      <c r="O103" s="149">
        <f t="shared" ref="O103" si="102">L103+N103</f>
        <v>6580.1375734499989</v>
      </c>
      <c r="P103" s="123"/>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c r="DA103" s="64"/>
      <c r="DB103" s="64"/>
      <c r="DC103" s="64"/>
      <c r="DD103" s="64"/>
      <c r="DE103" s="64"/>
      <c r="DF103" s="64"/>
      <c r="DG103" s="64"/>
      <c r="DH103" s="64"/>
      <c r="DI103" s="64"/>
      <c r="DJ103" s="64"/>
      <c r="DK103" s="64"/>
      <c r="DL103" s="64"/>
      <c r="DM103" s="64"/>
      <c r="DN103" s="64"/>
      <c r="DO103" s="64"/>
      <c r="DP103" s="64"/>
      <c r="DQ103" s="64"/>
      <c r="DR103" s="64"/>
      <c r="DS103" s="64"/>
      <c r="DT103" s="64"/>
    </row>
    <row r="104" spans="1:124" s="120" customFormat="1" x14ac:dyDescent="0.2">
      <c r="A104" s="121" t="str">
        <f t="shared" si="92"/>
        <v/>
      </c>
      <c r="B104" s="168"/>
      <c r="C104" s="168"/>
      <c r="D104" s="42"/>
      <c r="E104" s="147"/>
      <c r="F104" s="148"/>
      <c r="G104" s="147"/>
      <c r="H104" s="6"/>
      <c r="I104" s="150"/>
      <c r="J104" s="3"/>
      <c r="K104" s="150"/>
      <c r="L104" s="150"/>
      <c r="M104" s="150"/>
      <c r="N104" s="151"/>
      <c r="O104" s="149"/>
      <c r="P104" s="123"/>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c r="DA104" s="64"/>
      <c r="DB104" s="64"/>
      <c r="DC104" s="64"/>
      <c r="DD104" s="64"/>
      <c r="DE104" s="64"/>
      <c r="DF104" s="64"/>
      <c r="DG104" s="64"/>
      <c r="DH104" s="64"/>
      <c r="DI104" s="64"/>
      <c r="DJ104" s="64"/>
      <c r="DK104" s="64"/>
      <c r="DL104" s="64"/>
      <c r="DM104" s="64"/>
      <c r="DN104" s="64"/>
      <c r="DO104" s="64"/>
      <c r="DP104" s="64"/>
      <c r="DQ104" s="64"/>
      <c r="DR104" s="64"/>
      <c r="DS104" s="64"/>
      <c r="DT104" s="64"/>
    </row>
    <row r="105" spans="1:124" s="120" customFormat="1" ht="18" customHeight="1" x14ac:dyDescent="0.2">
      <c r="A105" s="121" t="str">
        <f t="shared" si="92"/>
        <v/>
      </c>
      <c r="B105" s="168"/>
      <c r="C105" s="168"/>
      <c r="D105" s="172" t="s">
        <v>197</v>
      </c>
      <c r="E105" s="147"/>
      <c r="F105" s="148"/>
      <c r="G105" s="147"/>
      <c r="H105" s="6"/>
      <c r="I105" s="150"/>
      <c r="J105" s="3"/>
      <c r="K105" s="150"/>
      <c r="L105" s="150"/>
      <c r="M105" s="150"/>
      <c r="N105" s="151"/>
      <c r="O105" s="149"/>
      <c r="P105" s="123"/>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c r="DH105" s="64"/>
      <c r="DI105" s="64"/>
      <c r="DJ105" s="64"/>
      <c r="DK105" s="64"/>
      <c r="DL105" s="64"/>
      <c r="DM105" s="64"/>
      <c r="DN105" s="64"/>
      <c r="DO105" s="64"/>
      <c r="DP105" s="64"/>
      <c r="DQ105" s="64"/>
      <c r="DR105" s="64"/>
      <c r="DS105" s="64"/>
      <c r="DT105" s="64"/>
    </row>
    <row r="106" spans="1:124" s="120" customFormat="1" x14ac:dyDescent="0.2">
      <c r="A106" s="121" t="str">
        <f t="shared" si="92"/>
        <v/>
      </c>
      <c r="B106" s="168"/>
      <c r="C106" s="168"/>
      <c r="D106" s="42"/>
      <c r="E106" s="147"/>
      <c r="F106" s="148"/>
      <c r="G106" s="147"/>
      <c r="H106" s="6"/>
      <c r="I106" s="150"/>
      <c r="J106" s="3"/>
      <c r="K106" s="150"/>
      <c r="L106" s="150"/>
      <c r="M106" s="150"/>
      <c r="N106" s="151"/>
      <c r="O106" s="149"/>
      <c r="P106" s="123"/>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row>
    <row r="107" spans="1:124" s="120" customFormat="1" ht="18" customHeight="1" x14ac:dyDescent="0.2">
      <c r="A107" s="121" t="str">
        <f t="shared" si="92"/>
        <v/>
      </c>
      <c r="B107" s="168"/>
      <c r="C107" s="168"/>
      <c r="D107" s="157" t="s">
        <v>130</v>
      </c>
      <c r="E107" s="147"/>
      <c r="F107" s="148"/>
      <c r="G107" s="147"/>
      <c r="H107" s="6"/>
      <c r="I107" s="150"/>
      <c r="J107" s="3"/>
      <c r="K107" s="150"/>
      <c r="L107" s="150"/>
      <c r="M107" s="150"/>
      <c r="N107" s="151"/>
      <c r="O107" s="149"/>
      <c r="P107" s="123"/>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c r="CY107" s="64"/>
      <c r="CZ107" s="64"/>
      <c r="DA107" s="64"/>
      <c r="DB107" s="64"/>
      <c r="DC107" s="64"/>
      <c r="DD107" s="64"/>
      <c r="DE107" s="64"/>
      <c r="DF107" s="64"/>
      <c r="DG107" s="64"/>
      <c r="DH107" s="64"/>
      <c r="DI107" s="64"/>
      <c r="DJ107" s="64"/>
      <c r="DK107" s="64"/>
      <c r="DL107" s="64"/>
      <c r="DM107" s="64"/>
      <c r="DN107" s="64"/>
      <c r="DO107" s="64"/>
      <c r="DP107" s="64"/>
      <c r="DQ107" s="64"/>
      <c r="DR107" s="64"/>
      <c r="DS107" s="64"/>
      <c r="DT107" s="64"/>
    </row>
    <row r="108" spans="1:124" s="120" customFormat="1" ht="63" x14ac:dyDescent="0.2">
      <c r="A108" s="121">
        <f t="shared" si="92"/>
        <v>57</v>
      </c>
      <c r="B108" s="168" t="s">
        <v>161</v>
      </c>
      <c r="C108" s="168" t="s">
        <v>161</v>
      </c>
      <c r="D108" s="42" t="s">
        <v>215</v>
      </c>
      <c r="E108" s="147">
        <v>17305</v>
      </c>
      <c r="F108" s="148">
        <v>0.05</v>
      </c>
      <c r="G108" s="147">
        <f t="shared" ref="G108:G115" si="103">E108+(E108*F108)</f>
        <v>18170.25</v>
      </c>
      <c r="H108" s="6" t="s">
        <v>120</v>
      </c>
      <c r="I108" s="171">
        <v>2.0427052000000001E-2</v>
      </c>
      <c r="J108" s="3">
        <f t="shared" ref="J108" si="104">I108*G108</f>
        <v>371.16464160300001</v>
      </c>
      <c r="K108" s="169">
        <v>60</v>
      </c>
      <c r="L108" s="150">
        <f t="shared" ref="L108" si="105">K108*J108</f>
        <v>22269.878496180001</v>
      </c>
      <c r="M108" s="150">
        <v>1.36</v>
      </c>
      <c r="N108" s="151">
        <f t="shared" ref="N108" si="106">M108*G108</f>
        <v>24711.54</v>
      </c>
      <c r="O108" s="149">
        <f t="shared" ref="O108" si="107">L108+N108</f>
        <v>46981.418496180006</v>
      </c>
      <c r="P108" s="123"/>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A108" s="64"/>
      <c r="CB108" s="64"/>
      <c r="CC108" s="64"/>
      <c r="CD108" s="64"/>
      <c r="CE108" s="64"/>
      <c r="CF108" s="64"/>
      <c r="CG108" s="64"/>
      <c r="CH108" s="64"/>
      <c r="CI108" s="64"/>
      <c r="CJ108" s="64"/>
      <c r="CK108" s="64"/>
      <c r="CL108" s="64"/>
      <c r="CM108" s="64"/>
      <c r="CN108" s="64"/>
      <c r="CO108" s="64"/>
      <c r="CP108" s="64"/>
      <c r="CQ108" s="64"/>
      <c r="CR108" s="64"/>
      <c r="CS108" s="64"/>
      <c r="CT108" s="64"/>
      <c r="CU108" s="64"/>
      <c r="CV108" s="64"/>
      <c r="CW108" s="64"/>
      <c r="CX108" s="64"/>
      <c r="CY108" s="64"/>
      <c r="CZ108" s="64"/>
      <c r="DA108" s="64"/>
      <c r="DB108" s="64"/>
      <c r="DC108" s="64"/>
      <c r="DD108" s="64"/>
      <c r="DE108" s="64"/>
      <c r="DF108" s="64"/>
      <c r="DG108" s="64"/>
      <c r="DH108" s="64"/>
      <c r="DI108" s="64"/>
      <c r="DJ108" s="64"/>
      <c r="DK108" s="64"/>
      <c r="DL108" s="64"/>
      <c r="DM108" s="64"/>
      <c r="DN108" s="64"/>
      <c r="DO108" s="64"/>
      <c r="DP108" s="64"/>
      <c r="DQ108" s="64"/>
      <c r="DR108" s="64"/>
      <c r="DS108" s="64"/>
      <c r="DT108" s="64"/>
    </row>
    <row r="109" spans="1:124" s="120" customFormat="1" ht="63" x14ac:dyDescent="0.2">
      <c r="A109" s="121">
        <f t="shared" si="92"/>
        <v>58</v>
      </c>
      <c r="B109" s="168" t="s">
        <v>161</v>
      </c>
      <c r="C109" s="168" t="s">
        <v>161</v>
      </c>
      <c r="D109" s="42" t="s">
        <v>216</v>
      </c>
      <c r="E109" s="147">
        <v>15545</v>
      </c>
      <c r="F109" s="148">
        <v>0.05</v>
      </c>
      <c r="G109" s="147">
        <f t="shared" si="103"/>
        <v>16322.25</v>
      </c>
      <c r="H109" s="6" t="s">
        <v>120</v>
      </c>
      <c r="I109" s="171">
        <v>2.0427052000000001E-2</v>
      </c>
      <c r="J109" s="3">
        <f t="shared" ref="J109:J111" si="108">I109*G109</f>
        <v>333.41544950700001</v>
      </c>
      <c r="K109" s="169">
        <v>60</v>
      </c>
      <c r="L109" s="150">
        <f t="shared" ref="L109:L111" si="109">K109*J109</f>
        <v>20004.926970420001</v>
      </c>
      <c r="M109" s="150">
        <v>1.36</v>
      </c>
      <c r="N109" s="151">
        <f t="shared" ref="N109:N111" si="110">M109*G109</f>
        <v>22198.260000000002</v>
      </c>
      <c r="O109" s="149">
        <f t="shared" ref="O109:O111" si="111">L109+N109</f>
        <v>42203.186970420007</v>
      </c>
      <c r="P109" s="123"/>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4"/>
      <c r="CA109" s="64"/>
      <c r="CB109" s="64"/>
      <c r="CC109" s="64"/>
      <c r="CD109" s="64"/>
      <c r="CE109" s="64"/>
      <c r="CF109" s="64"/>
      <c r="CG109" s="64"/>
      <c r="CH109" s="64"/>
      <c r="CI109" s="64"/>
      <c r="CJ109" s="64"/>
      <c r="CK109" s="64"/>
      <c r="CL109" s="64"/>
      <c r="CM109" s="64"/>
      <c r="CN109" s="64"/>
      <c r="CO109" s="64"/>
      <c r="CP109" s="64"/>
      <c r="CQ109" s="64"/>
      <c r="CR109" s="64"/>
      <c r="CS109" s="64"/>
      <c r="CT109" s="64"/>
      <c r="CU109" s="64"/>
      <c r="CV109" s="64"/>
      <c r="CW109" s="64"/>
      <c r="CX109" s="64"/>
      <c r="CY109" s="64"/>
      <c r="CZ109" s="64"/>
      <c r="DA109" s="64"/>
      <c r="DB109" s="64"/>
      <c r="DC109" s="64"/>
      <c r="DD109" s="64"/>
      <c r="DE109" s="64"/>
      <c r="DF109" s="64"/>
      <c r="DG109" s="64"/>
      <c r="DH109" s="64"/>
      <c r="DI109" s="64"/>
      <c r="DJ109" s="64"/>
      <c r="DK109" s="64"/>
      <c r="DL109" s="64"/>
      <c r="DM109" s="64"/>
      <c r="DN109" s="64"/>
      <c r="DO109" s="64"/>
      <c r="DP109" s="64"/>
      <c r="DQ109" s="64"/>
      <c r="DR109" s="64"/>
      <c r="DS109" s="64"/>
      <c r="DT109" s="64"/>
    </row>
    <row r="110" spans="1:124" s="120" customFormat="1" ht="63" x14ac:dyDescent="0.2">
      <c r="A110" s="121">
        <f t="shared" si="92"/>
        <v>59</v>
      </c>
      <c r="B110" s="168" t="s">
        <v>161</v>
      </c>
      <c r="C110" s="168" t="s">
        <v>161</v>
      </c>
      <c r="D110" s="42" t="s">
        <v>217</v>
      </c>
      <c r="E110" s="147">
        <v>3342.1</v>
      </c>
      <c r="F110" s="148">
        <v>0.05</v>
      </c>
      <c r="G110" s="147">
        <f t="shared" si="103"/>
        <v>3509.2049999999999</v>
      </c>
      <c r="H110" s="6" t="s">
        <v>120</v>
      </c>
      <c r="I110" s="171">
        <v>2.0427052000000001E-2</v>
      </c>
      <c r="J110" s="3">
        <f t="shared" si="108"/>
        <v>71.682713013660006</v>
      </c>
      <c r="K110" s="169">
        <v>60</v>
      </c>
      <c r="L110" s="150">
        <f t="shared" si="109"/>
        <v>4300.9627808196001</v>
      </c>
      <c r="M110" s="150">
        <v>1.36</v>
      </c>
      <c r="N110" s="151">
        <f t="shared" si="110"/>
        <v>4772.5187999999998</v>
      </c>
      <c r="O110" s="149">
        <f t="shared" si="111"/>
        <v>9073.4815808195999</v>
      </c>
      <c r="P110" s="123"/>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4"/>
      <c r="CA110" s="64"/>
      <c r="CB110" s="64"/>
      <c r="CC110" s="64"/>
      <c r="CD110" s="64"/>
      <c r="CE110" s="64"/>
      <c r="CF110" s="64"/>
      <c r="CG110" s="64"/>
      <c r="CH110" s="64"/>
      <c r="CI110" s="64"/>
      <c r="CJ110" s="64"/>
      <c r="CK110" s="64"/>
      <c r="CL110" s="64"/>
      <c r="CM110" s="64"/>
      <c r="CN110" s="64"/>
      <c r="CO110" s="64"/>
      <c r="CP110" s="64"/>
      <c r="CQ110" s="64"/>
      <c r="CR110" s="64"/>
      <c r="CS110" s="64"/>
      <c r="CT110" s="64"/>
      <c r="CU110" s="64"/>
      <c r="CV110" s="64"/>
      <c r="CW110" s="64"/>
      <c r="CX110" s="64"/>
      <c r="CY110" s="64"/>
      <c r="CZ110" s="64"/>
      <c r="DA110" s="64"/>
      <c r="DB110" s="64"/>
      <c r="DC110" s="64"/>
      <c r="DD110" s="64"/>
      <c r="DE110" s="64"/>
      <c r="DF110" s="64"/>
      <c r="DG110" s="64"/>
      <c r="DH110" s="64"/>
      <c r="DI110" s="64"/>
      <c r="DJ110" s="64"/>
      <c r="DK110" s="64"/>
      <c r="DL110" s="64"/>
      <c r="DM110" s="64"/>
      <c r="DN110" s="64"/>
      <c r="DO110" s="64"/>
      <c r="DP110" s="64"/>
      <c r="DQ110" s="64"/>
      <c r="DR110" s="64"/>
      <c r="DS110" s="64"/>
      <c r="DT110" s="64"/>
    </row>
    <row r="111" spans="1:124" s="120" customFormat="1" ht="63" x14ac:dyDescent="0.2">
      <c r="A111" s="121">
        <f t="shared" si="92"/>
        <v>60</v>
      </c>
      <c r="B111" s="168" t="s">
        <v>161</v>
      </c>
      <c r="C111" s="168" t="s">
        <v>161</v>
      </c>
      <c r="D111" s="42" t="s">
        <v>218</v>
      </c>
      <c r="E111" s="147">
        <v>58.5</v>
      </c>
      <c r="F111" s="148">
        <v>0.05</v>
      </c>
      <c r="G111" s="147">
        <f t="shared" si="103"/>
        <v>61.424999999999997</v>
      </c>
      <c r="H111" s="6" t="s">
        <v>120</v>
      </c>
      <c r="I111" s="171">
        <v>1.8427051999999999E-2</v>
      </c>
      <c r="J111" s="3">
        <f t="shared" si="108"/>
        <v>1.1318816691</v>
      </c>
      <c r="K111" s="169">
        <v>60</v>
      </c>
      <c r="L111" s="150">
        <f t="shared" si="109"/>
        <v>67.912900145999998</v>
      </c>
      <c r="M111" s="150">
        <v>1.1299999999999999</v>
      </c>
      <c r="N111" s="151">
        <f t="shared" si="110"/>
        <v>69.410249999999991</v>
      </c>
      <c r="O111" s="149">
        <f t="shared" si="111"/>
        <v>137.32315014599999</v>
      </c>
      <c r="P111" s="123"/>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c r="DA111" s="64"/>
      <c r="DB111" s="64"/>
      <c r="DC111" s="64"/>
      <c r="DD111" s="64"/>
      <c r="DE111" s="64"/>
      <c r="DF111" s="64"/>
      <c r="DG111" s="64"/>
      <c r="DH111" s="64"/>
      <c r="DI111" s="64"/>
      <c r="DJ111" s="64"/>
      <c r="DK111" s="64"/>
      <c r="DL111" s="64"/>
      <c r="DM111" s="64"/>
      <c r="DN111" s="64"/>
      <c r="DO111" s="64"/>
      <c r="DP111" s="64"/>
      <c r="DQ111" s="64"/>
      <c r="DR111" s="64"/>
      <c r="DS111" s="64"/>
      <c r="DT111" s="64"/>
    </row>
    <row r="112" spans="1:124" s="120" customFormat="1" x14ac:dyDescent="0.2">
      <c r="A112" s="121" t="str">
        <f t="shared" si="92"/>
        <v/>
      </c>
      <c r="B112" s="168"/>
      <c r="C112" s="168"/>
      <c r="D112" s="42"/>
      <c r="E112" s="147"/>
      <c r="F112" s="148"/>
      <c r="G112" s="147"/>
      <c r="H112" s="6"/>
      <c r="I112" s="150"/>
      <c r="J112" s="3"/>
      <c r="K112" s="150"/>
      <c r="L112" s="150"/>
      <c r="M112" s="150"/>
      <c r="N112" s="151"/>
      <c r="O112" s="149"/>
      <c r="P112" s="123"/>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4"/>
      <c r="CA112" s="64"/>
      <c r="CB112" s="64"/>
      <c r="CC112" s="64"/>
      <c r="CD112" s="64"/>
      <c r="CE112" s="64"/>
      <c r="CF112" s="64"/>
      <c r="CG112" s="64"/>
      <c r="CH112" s="64"/>
      <c r="CI112" s="64"/>
      <c r="CJ112" s="64"/>
      <c r="CK112" s="64"/>
      <c r="CL112" s="64"/>
      <c r="CM112" s="64"/>
      <c r="CN112" s="64"/>
      <c r="CO112" s="64"/>
      <c r="CP112" s="64"/>
      <c r="CQ112" s="64"/>
      <c r="CR112" s="64"/>
      <c r="CS112" s="64"/>
      <c r="CT112" s="64"/>
      <c r="CU112" s="64"/>
      <c r="CV112" s="64"/>
      <c r="CW112" s="64"/>
      <c r="CX112" s="64"/>
      <c r="CY112" s="64"/>
      <c r="CZ112" s="64"/>
      <c r="DA112" s="64"/>
      <c r="DB112" s="64"/>
      <c r="DC112" s="64"/>
      <c r="DD112" s="64"/>
      <c r="DE112" s="64"/>
      <c r="DF112" s="64"/>
      <c r="DG112" s="64"/>
      <c r="DH112" s="64"/>
      <c r="DI112" s="64"/>
      <c r="DJ112" s="64"/>
      <c r="DK112" s="64"/>
      <c r="DL112" s="64"/>
      <c r="DM112" s="64"/>
      <c r="DN112" s="64"/>
      <c r="DO112" s="64"/>
      <c r="DP112" s="64"/>
      <c r="DQ112" s="64"/>
      <c r="DR112" s="64"/>
      <c r="DS112" s="64"/>
      <c r="DT112" s="64"/>
    </row>
    <row r="113" spans="1:124" s="120" customFormat="1" ht="18" customHeight="1" x14ac:dyDescent="0.2">
      <c r="A113" s="121" t="str">
        <f t="shared" si="92"/>
        <v/>
      </c>
      <c r="B113" s="168"/>
      <c r="C113" s="168"/>
      <c r="D113" s="172" t="s">
        <v>197</v>
      </c>
      <c r="E113" s="147"/>
      <c r="F113" s="148"/>
      <c r="G113" s="147"/>
      <c r="H113" s="6"/>
      <c r="I113" s="150"/>
      <c r="J113" s="3"/>
      <c r="K113" s="150"/>
      <c r="L113" s="150"/>
      <c r="M113" s="150"/>
      <c r="N113" s="151"/>
      <c r="O113" s="149"/>
      <c r="P113" s="123"/>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4"/>
      <c r="CA113" s="64"/>
      <c r="CB113" s="64"/>
      <c r="CC113" s="64"/>
      <c r="CD113" s="64"/>
      <c r="CE113" s="64"/>
      <c r="CF113" s="64"/>
      <c r="CG113" s="64"/>
      <c r="CH113" s="64"/>
      <c r="CI113" s="64"/>
      <c r="CJ113" s="64"/>
      <c r="CK113" s="64"/>
      <c r="CL113" s="64"/>
      <c r="CM113" s="64"/>
      <c r="CN113" s="64"/>
      <c r="CO113" s="64"/>
      <c r="CP113" s="64"/>
      <c r="CQ113" s="64"/>
      <c r="CR113" s="64"/>
      <c r="CS113" s="64"/>
      <c r="CT113" s="64"/>
      <c r="CU113" s="64"/>
      <c r="CV113" s="64"/>
      <c r="CW113" s="64"/>
      <c r="CX113" s="64"/>
      <c r="CY113" s="64"/>
      <c r="CZ113" s="64"/>
      <c r="DA113" s="64"/>
      <c r="DB113" s="64"/>
      <c r="DC113" s="64"/>
      <c r="DD113" s="64"/>
      <c r="DE113" s="64"/>
      <c r="DF113" s="64"/>
      <c r="DG113" s="64"/>
      <c r="DH113" s="64"/>
      <c r="DI113" s="64"/>
      <c r="DJ113" s="64"/>
      <c r="DK113" s="64"/>
      <c r="DL113" s="64"/>
      <c r="DM113" s="64"/>
      <c r="DN113" s="64"/>
      <c r="DO113" s="64"/>
      <c r="DP113" s="64"/>
      <c r="DQ113" s="64"/>
      <c r="DR113" s="64"/>
      <c r="DS113" s="64"/>
      <c r="DT113" s="64"/>
    </row>
    <row r="114" spans="1:124" s="120" customFormat="1" x14ac:dyDescent="0.2">
      <c r="A114" s="121" t="str">
        <f t="shared" si="92"/>
        <v/>
      </c>
      <c r="B114" s="168"/>
      <c r="C114" s="168"/>
      <c r="D114" s="42"/>
      <c r="E114" s="147"/>
      <c r="F114" s="148"/>
      <c r="G114" s="147"/>
      <c r="H114" s="6"/>
      <c r="I114" s="150"/>
      <c r="J114" s="3"/>
      <c r="K114" s="150"/>
      <c r="L114" s="150"/>
      <c r="M114" s="150"/>
      <c r="N114" s="151"/>
      <c r="O114" s="149"/>
      <c r="P114" s="123"/>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c r="DA114" s="64"/>
      <c r="DB114" s="64"/>
      <c r="DC114" s="64"/>
      <c r="DD114" s="64"/>
      <c r="DE114" s="64"/>
      <c r="DF114" s="64"/>
      <c r="DG114" s="64"/>
      <c r="DH114" s="64"/>
      <c r="DI114" s="64"/>
      <c r="DJ114" s="64"/>
      <c r="DK114" s="64"/>
      <c r="DL114" s="64"/>
      <c r="DM114" s="64"/>
      <c r="DN114" s="64"/>
      <c r="DO114" s="64"/>
      <c r="DP114" s="64"/>
      <c r="DQ114" s="64"/>
      <c r="DR114" s="64"/>
      <c r="DS114" s="64"/>
      <c r="DT114" s="64"/>
    </row>
    <row r="115" spans="1:124" s="120" customFormat="1" ht="18" customHeight="1" x14ac:dyDescent="0.2">
      <c r="A115" s="121">
        <f t="shared" si="92"/>
        <v>61</v>
      </c>
      <c r="B115" s="168" t="s">
        <v>158</v>
      </c>
      <c r="C115" s="168" t="s">
        <v>158</v>
      </c>
      <c r="D115" s="42" t="s">
        <v>202</v>
      </c>
      <c r="E115" s="147">
        <v>36251</v>
      </c>
      <c r="F115" s="148">
        <v>0.05</v>
      </c>
      <c r="G115" s="147">
        <f t="shared" si="103"/>
        <v>38063.550000000003</v>
      </c>
      <c r="H115" s="6" t="s">
        <v>120</v>
      </c>
      <c r="I115" s="171">
        <v>2.8879999999999999E-2</v>
      </c>
      <c r="J115" s="3">
        <f t="shared" ref="J115" si="112">I115*G115</f>
        <v>1099.275324</v>
      </c>
      <c r="K115" s="169">
        <v>60</v>
      </c>
      <c r="L115" s="150">
        <f t="shared" ref="L115" si="113">K115*J115</f>
        <v>65956.519440000004</v>
      </c>
      <c r="M115" s="150">
        <v>0</v>
      </c>
      <c r="N115" s="151">
        <f t="shared" ref="N115" si="114">M115*G115</f>
        <v>0</v>
      </c>
      <c r="O115" s="149">
        <f t="shared" ref="O115" si="115">L115+N115</f>
        <v>65956.519440000004</v>
      </c>
      <c r="P115" s="123"/>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c r="DA115" s="64"/>
      <c r="DB115" s="64"/>
      <c r="DC115" s="64"/>
      <c r="DD115" s="64"/>
      <c r="DE115" s="64"/>
      <c r="DF115" s="64"/>
      <c r="DG115" s="64"/>
      <c r="DH115" s="64"/>
      <c r="DI115" s="64"/>
      <c r="DJ115" s="64"/>
      <c r="DK115" s="64"/>
      <c r="DL115" s="64"/>
      <c r="DM115" s="64"/>
      <c r="DN115" s="64"/>
      <c r="DO115" s="64"/>
      <c r="DP115" s="64"/>
      <c r="DQ115" s="64"/>
      <c r="DR115" s="64"/>
      <c r="DS115" s="64"/>
      <c r="DT115" s="64"/>
    </row>
    <row r="116" spans="1:124" s="120" customFormat="1" x14ac:dyDescent="0.2">
      <c r="A116" s="121" t="str">
        <f t="shared" si="92"/>
        <v/>
      </c>
      <c r="B116" s="168"/>
      <c r="C116" s="168"/>
      <c r="D116" s="42"/>
      <c r="E116" s="147"/>
      <c r="F116" s="148"/>
      <c r="G116" s="147"/>
      <c r="H116" s="6"/>
      <c r="I116" s="150"/>
      <c r="J116" s="3"/>
      <c r="K116" s="150"/>
      <c r="L116" s="150"/>
      <c r="M116" s="150"/>
      <c r="N116" s="151"/>
      <c r="O116" s="149"/>
      <c r="P116" s="123"/>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row>
    <row r="117" spans="1:124" s="120" customFormat="1" ht="18" customHeight="1" x14ac:dyDescent="0.2">
      <c r="A117" s="121" t="str">
        <f t="shared" si="92"/>
        <v/>
      </c>
      <c r="B117" s="168"/>
      <c r="C117" s="168"/>
      <c r="D117" s="157" t="s">
        <v>132</v>
      </c>
      <c r="E117" s="147"/>
      <c r="F117" s="148"/>
      <c r="G117" s="147"/>
      <c r="H117" s="6"/>
      <c r="I117" s="150"/>
      <c r="J117" s="3"/>
      <c r="K117" s="150"/>
      <c r="L117" s="150"/>
      <c r="M117" s="150"/>
      <c r="N117" s="151"/>
      <c r="O117" s="149"/>
      <c r="P117" s="123"/>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c r="BZ117" s="64"/>
      <c r="CA117" s="64"/>
      <c r="CB117" s="64"/>
      <c r="CC117" s="64"/>
      <c r="CD117" s="64"/>
      <c r="CE117" s="64"/>
      <c r="CF117" s="64"/>
      <c r="CG117" s="64"/>
      <c r="CH117" s="64"/>
      <c r="CI117" s="64"/>
      <c r="CJ117" s="64"/>
      <c r="CK117" s="64"/>
      <c r="CL117" s="64"/>
      <c r="CM117" s="64"/>
      <c r="CN117" s="64"/>
      <c r="CO117" s="64"/>
      <c r="CP117" s="64"/>
      <c r="CQ117" s="64"/>
      <c r="CR117" s="64"/>
      <c r="CS117" s="64"/>
      <c r="CT117" s="64"/>
      <c r="CU117" s="64"/>
      <c r="CV117" s="64"/>
      <c r="CW117" s="64"/>
      <c r="CX117" s="64"/>
      <c r="CY117" s="64"/>
      <c r="CZ117" s="64"/>
      <c r="DA117" s="64"/>
      <c r="DB117" s="64"/>
      <c r="DC117" s="64"/>
      <c r="DD117" s="64"/>
      <c r="DE117" s="64"/>
      <c r="DF117" s="64"/>
      <c r="DG117" s="64"/>
      <c r="DH117" s="64"/>
      <c r="DI117" s="64"/>
      <c r="DJ117" s="64"/>
      <c r="DK117" s="64"/>
      <c r="DL117" s="64"/>
      <c r="DM117" s="64"/>
      <c r="DN117" s="64"/>
      <c r="DO117" s="64"/>
      <c r="DP117" s="64"/>
      <c r="DQ117" s="64"/>
      <c r="DR117" s="64"/>
      <c r="DS117" s="64"/>
      <c r="DT117" s="64"/>
    </row>
    <row r="118" spans="1:124" s="120" customFormat="1" ht="18" customHeight="1" x14ac:dyDescent="0.2">
      <c r="A118" s="121">
        <f t="shared" si="92"/>
        <v>62</v>
      </c>
      <c r="B118" s="168" t="s">
        <v>162</v>
      </c>
      <c r="C118" s="168" t="s">
        <v>157</v>
      </c>
      <c r="D118" s="42" t="s">
        <v>133</v>
      </c>
      <c r="E118" s="147">
        <f>142.18+163.58*1.53</f>
        <v>392.45740000000001</v>
      </c>
      <c r="F118" s="148">
        <v>0.05</v>
      </c>
      <c r="G118" s="147">
        <f t="shared" ref="G118:G119" si="116">E118+(E118*F118)</f>
        <v>412.08026999999998</v>
      </c>
      <c r="H118" s="6" t="s">
        <v>109</v>
      </c>
      <c r="I118" s="167">
        <v>1.9657999999999998E-2</v>
      </c>
      <c r="J118" s="3">
        <f t="shared" ref="J118:J119" si="117">I118*G118</f>
        <v>8.1006739476599989</v>
      </c>
      <c r="K118" s="150">
        <v>38.14</v>
      </c>
      <c r="L118" s="150">
        <f t="shared" ref="L118:L119" si="118">K118*J118</f>
        <v>308.95970436375234</v>
      </c>
      <c r="M118" s="150">
        <v>3.14</v>
      </c>
      <c r="N118" s="151">
        <f t="shared" ref="N118:N119" si="119">M118*G118</f>
        <v>1293.9320478</v>
      </c>
      <c r="O118" s="149">
        <f t="shared" ref="O118:O119" si="120">L118+N118</f>
        <v>1602.8917521637522</v>
      </c>
      <c r="P118" s="123"/>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4"/>
      <c r="CR118" s="64"/>
      <c r="CS118" s="64"/>
      <c r="CT118" s="64"/>
      <c r="CU118" s="64"/>
      <c r="CV118" s="64"/>
      <c r="CW118" s="64"/>
      <c r="CX118" s="64"/>
      <c r="CY118" s="64"/>
      <c r="CZ118" s="64"/>
      <c r="DA118" s="64"/>
      <c r="DB118" s="64"/>
      <c r="DC118" s="64"/>
      <c r="DD118" s="64"/>
      <c r="DE118" s="64"/>
      <c r="DF118" s="64"/>
      <c r="DG118" s="64"/>
      <c r="DH118" s="64"/>
      <c r="DI118" s="64"/>
      <c r="DJ118" s="64"/>
      <c r="DK118" s="64"/>
      <c r="DL118" s="64"/>
      <c r="DM118" s="64"/>
      <c r="DN118" s="64"/>
      <c r="DO118" s="64"/>
      <c r="DP118" s="64"/>
      <c r="DQ118" s="64"/>
      <c r="DR118" s="64"/>
      <c r="DS118" s="64"/>
      <c r="DT118" s="64"/>
    </row>
    <row r="119" spans="1:124" s="120" customFormat="1" ht="18" customHeight="1" x14ac:dyDescent="0.2">
      <c r="A119" s="121">
        <f t="shared" si="92"/>
        <v>63</v>
      </c>
      <c r="B119" s="168" t="s">
        <v>162</v>
      </c>
      <c r="C119" s="168" t="s">
        <v>157</v>
      </c>
      <c r="D119" s="42" t="s">
        <v>134</v>
      </c>
      <c r="E119" s="147">
        <f>163.58+19.44</f>
        <v>183.02</v>
      </c>
      <c r="F119" s="148">
        <v>0.05</v>
      </c>
      <c r="G119" s="147">
        <f t="shared" si="116"/>
        <v>192.17100000000002</v>
      </c>
      <c r="H119" s="6" t="s">
        <v>109</v>
      </c>
      <c r="I119" s="167">
        <v>1.4657999999999999E-2</v>
      </c>
      <c r="J119" s="3">
        <f t="shared" si="117"/>
        <v>2.8168425180000001</v>
      </c>
      <c r="K119" s="150">
        <v>38.14</v>
      </c>
      <c r="L119" s="150">
        <f t="shared" si="118"/>
        <v>107.43437363652001</v>
      </c>
      <c r="M119" s="150">
        <v>2.4500000000000002</v>
      </c>
      <c r="N119" s="151">
        <f t="shared" si="119"/>
        <v>470.81895000000009</v>
      </c>
      <c r="O119" s="149">
        <f t="shared" si="120"/>
        <v>578.25332363652012</v>
      </c>
      <c r="P119" s="123"/>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4"/>
      <c r="DE119" s="64"/>
      <c r="DF119" s="64"/>
      <c r="DG119" s="64"/>
      <c r="DH119" s="64"/>
      <c r="DI119" s="64"/>
      <c r="DJ119" s="64"/>
      <c r="DK119" s="64"/>
      <c r="DL119" s="64"/>
      <c r="DM119" s="64"/>
      <c r="DN119" s="64"/>
      <c r="DO119" s="64"/>
      <c r="DP119" s="64"/>
      <c r="DQ119" s="64"/>
      <c r="DR119" s="64"/>
      <c r="DS119" s="64"/>
      <c r="DT119" s="64"/>
    </row>
    <row r="120" spans="1:124" s="120" customFormat="1" x14ac:dyDescent="0.2">
      <c r="A120" s="121" t="str">
        <f t="shared" si="92"/>
        <v/>
      </c>
      <c r="B120" s="168"/>
      <c r="C120" s="168"/>
      <c r="D120" s="42"/>
      <c r="E120" s="147"/>
      <c r="F120" s="148"/>
      <c r="G120" s="147"/>
      <c r="H120" s="6"/>
      <c r="I120" s="150"/>
      <c r="J120" s="3"/>
      <c r="K120" s="150"/>
      <c r="L120" s="150"/>
      <c r="M120" s="150"/>
      <c r="N120" s="151"/>
      <c r="O120" s="149"/>
      <c r="P120" s="123"/>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c r="CY120" s="64"/>
      <c r="CZ120" s="64"/>
      <c r="DA120" s="64"/>
      <c r="DB120" s="64"/>
      <c r="DC120" s="64"/>
      <c r="DD120" s="64"/>
      <c r="DE120" s="64"/>
      <c r="DF120" s="64"/>
      <c r="DG120" s="64"/>
      <c r="DH120" s="64"/>
      <c r="DI120" s="64"/>
      <c r="DJ120" s="64"/>
      <c r="DK120" s="64"/>
      <c r="DL120" s="64"/>
      <c r="DM120" s="64"/>
      <c r="DN120" s="64"/>
      <c r="DO120" s="64"/>
      <c r="DP120" s="64"/>
      <c r="DQ120" s="64"/>
      <c r="DR120" s="64"/>
      <c r="DS120" s="64"/>
      <c r="DT120" s="64"/>
    </row>
    <row r="121" spans="1:124" s="120" customFormat="1" ht="18" customHeight="1" x14ac:dyDescent="0.2">
      <c r="A121" s="121" t="str">
        <f t="shared" si="92"/>
        <v/>
      </c>
      <c r="B121" s="168"/>
      <c r="C121" s="168"/>
      <c r="D121" s="172" t="s">
        <v>197</v>
      </c>
      <c r="E121" s="147"/>
      <c r="F121" s="148"/>
      <c r="G121" s="147"/>
      <c r="H121" s="6"/>
      <c r="I121" s="150"/>
      <c r="J121" s="3"/>
      <c r="K121" s="150"/>
      <c r="L121" s="150"/>
      <c r="M121" s="150"/>
      <c r="N121" s="151"/>
      <c r="O121" s="149"/>
      <c r="P121" s="123"/>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c r="CY121" s="64"/>
      <c r="CZ121" s="64"/>
      <c r="DA121" s="64"/>
      <c r="DB121" s="64"/>
      <c r="DC121" s="64"/>
      <c r="DD121" s="64"/>
      <c r="DE121" s="64"/>
      <c r="DF121" s="64"/>
      <c r="DG121" s="64"/>
      <c r="DH121" s="64"/>
      <c r="DI121" s="64"/>
      <c r="DJ121" s="64"/>
      <c r="DK121" s="64"/>
      <c r="DL121" s="64"/>
      <c r="DM121" s="64"/>
      <c r="DN121" s="64"/>
      <c r="DO121" s="64"/>
      <c r="DP121" s="64"/>
      <c r="DQ121" s="64"/>
      <c r="DR121" s="64"/>
      <c r="DS121" s="64"/>
      <c r="DT121" s="64"/>
    </row>
    <row r="122" spans="1:124" s="120" customFormat="1" ht="15.75" customHeight="1" thickBot="1" x14ac:dyDescent="0.25">
      <c r="A122" s="121" t="str">
        <f t="shared" si="92"/>
        <v/>
      </c>
      <c r="B122" s="168"/>
      <c r="C122" s="168"/>
      <c r="D122" s="42"/>
      <c r="E122" s="147"/>
      <c r="F122" s="148"/>
      <c r="G122" s="147"/>
      <c r="H122" s="6"/>
      <c r="I122" s="150"/>
      <c r="J122" s="3"/>
      <c r="K122" s="150"/>
      <c r="L122" s="150"/>
      <c r="M122" s="150"/>
      <c r="N122" s="151"/>
      <c r="O122" s="149"/>
      <c r="P122" s="123"/>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4"/>
      <c r="CA122" s="64"/>
      <c r="CB122" s="64"/>
      <c r="CC122" s="64"/>
      <c r="CD122" s="64"/>
      <c r="CE122" s="64"/>
      <c r="CF122" s="64"/>
      <c r="CG122" s="64"/>
      <c r="CH122" s="64"/>
      <c r="CI122" s="64"/>
      <c r="CJ122" s="64"/>
      <c r="CK122" s="64"/>
      <c r="CL122" s="64"/>
      <c r="CM122" s="64"/>
      <c r="CN122" s="64"/>
      <c r="CO122" s="64"/>
      <c r="CP122" s="64"/>
      <c r="CQ122" s="64"/>
      <c r="CR122" s="64"/>
      <c r="CS122" s="64"/>
      <c r="CT122" s="64"/>
      <c r="CU122" s="64"/>
      <c r="CV122" s="64"/>
      <c r="CW122" s="64"/>
      <c r="CX122" s="64"/>
      <c r="CY122" s="64"/>
      <c r="CZ122" s="64"/>
      <c r="DA122" s="64"/>
      <c r="DB122" s="64"/>
      <c r="DC122" s="64"/>
      <c r="DD122" s="64"/>
      <c r="DE122" s="64"/>
      <c r="DF122" s="64"/>
      <c r="DG122" s="64"/>
      <c r="DH122" s="64"/>
      <c r="DI122" s="64"/>
      <c r="DJ122" s="64"/>
      <c r="DK122" s="64"/>
      <c r="DL122" s="64"/>
      <c r="DM122" s="64"/>
      <c r="DN122" s="64"/>
      <c r="DO122" s="64"/>
      <c r="DP122" s="64"/>
      <c r="DQ122" s="64"/>
      <c r="DR122" s="64"/>
      <c r="DS122" s="64"/>
      <c r="DT122" s="64"/>
    </row>
    <row r="123" spans="1:124" s="120" customFormat="1" x14ac:dyDescent="0.2">
      <c r="A123" s="158" t="str">
        <f t="shared" si="92"/>
        <v/>
      </c>
      <c r="B123" s="159"/>
      <c r="C123" s="144"/>
      <c r="D123" s="127" t="s">
        <v>17</v>
      </c>
      <c r="E123" s="160"/>
      <c r="F123" s="161"/>
      <c r="G123" s="160"/>
      <c r="H123" s="162"/>
      <c r="I123" s="162"/>
      <c r="J123" s="162"/>
      <c r="K123" s="162"/>
      <c r="L123" s="163" t="str">
        <f>IF(H123&lt;&gt;"",0.4*N123,"")</f>
        <v/>
      </c>
      <c r="M123" s="163"/>
      <c r="N123" s="164"/>
      <c r="O123" s="165"/>
      <c r="P123" s="166">
        <f>SUM(O47:O122)</f>
        <v>437708.77213793586</v>
      </c>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c r="DH123" s="64"/>
      <c r="DI123" s="64"/>
      <c r="DJ123" s="64"/>
      <c r="DK123" s="64"/>
      <c r="DL123" s="64"/>
      <c r="DM123" s="64"/>
      <c r="DN123" s="64"/>
      <c r="DO123" s="64"/>
      <c r="DP123" s="64"/>
      <c r="DQ123" s="64"/>
      <c r="DR123" s="64"/>
      <c r="DS123" s="64"/>
      <c r="DT123" s="64"/>
    </row>
    <row r="124" spans="1:124" s="120" customFormat="1" x14ac:dyDescent="0.2">
      <c r="A124" s="128" t="str">
        <f t="shared" si="92"/>
        <v/>
      </c>
      <c r="B124" s="129"/>
      <c r="C124" s="143">
        <v>320000</v>
      </c>
      <c r="D124" s="130" t="s">
        <v>135</v>
      </c>
      <c r="E124" s="131"/>
      <c r="F124" s="132"/>
      <c r="G124" s="131"/>
      <c r="H124" s="129"/>
      <c r="I124" s="129"/>
      <c r="J124" s="129"/>
      <c r="K124" s="129"/>
      <c r="L124" s="133"/>
      <c r="M124" s="133"/>
      <c r="N124" s="134"/>
      <c r="O124" s="135"/>
      <c r="P124" s="136"/>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c r="DH124" s="64"/>
      <c r="DI124" s="64"/>
      <c r="DJ124" s="64"/>
      <c r="DK124" s="64"/>
      <c r="DL124" s="64"/>
      <c r="DM124" s="64"/>
      <c r="DN124" s="64"/>
      <c r="DO124" s="64"/>
      <c r="DP124" s="64"/>
      <c r="DQ124" s="64"/>
      <c r="DR124" s="64"/>
      <c r="DS124" s="64"/>
      <c r="DT124" s="64"/>
    </row>
    <row r="125" spans="1:124" s="120" customFormat="1" x14ac:dyDescent="0.2">
      <c r="A125" s="121" t="str">
        <f t="shared" si="92"/>
        <v/>
      </c>
      <c r="B125" s="6"/>
      <c r="C125" s="6"/>
      <c r="D125" s="5"/>
      <c r="E125" s="147"/>
      <c r="F125" s="148"/>
      <c r="G125" s="147"/>
      <c r="H125" s="6"/>
      <c r="I125" s="167"/>
      <c r="J125" s="3"/>
      <c r="K125" s="150"/>
      <c r="L125" s="150"/>
      <c r="M125" s="150"/>
      <c r="N125" s="151"/>
      <c r="O125" s="149"/>
      <c r="P125" s="123"/>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c r="CL125" s="64"/>
      <c r="CM125" s="64"/>
      <c r="CN125" s="64"/>
      <c r="CO125" s="64"/>
      <c r="CP125" s="64"/>
      <c r="CQ125" s="64"/>
      <c r="CR125" s="64"/>
      <c r="CS125" s="64"/>
      <c r="CT125" s="64"/>
      <c r="CU125" s="64"/>
      <c r="CV125" s="64"/>
      <c r="CW125" s="64"/>
      <c r="CX125" s="64"/>
      <c r="CY125" s="64"/>
      <c r="CZ125" s="64"/>
      <c r="DA125" s="64"/>
      <c r="DB125" s="64"/>
      <c r="DC125" s="64"/>
      <c r="DD125" s="64"/>
      <c r="DE125" s="64"/>
      <c r="DF125" s="64"/>
      <c r="DG125" s="64"/>
      <c r="DH125" s="64"/>
      <c r="DI125" s="64"/>
      <c r="DJ125" s="64"/>
      <c r="DK125" s="64"/>
      <c r="DL125" s="64"/>
      <c r="DM125" s="64"/>
      <c r="DN125" s="64"/>
      <c r="DO125" s="64"/>
      <c r="DP125" s="64"/>
      <c r="DQ125" s="64"/>
      <c r="DR125" s="64"/>
      <c r="DS125" s="64"/>
      <c r="DT125" s="64"/>
    </row>
    <row r="126" spans="1:124" s="120" customFormat="1" x14ac:dyDescent="0.2">
      <c r="A126" s="121" t="str">
        <f t="shared" si="92"/>
        <v/>
      </c>
      <c r="B126" s="6"/>
      <c r="C126" s="6"/>
      <c r="D126" s="157" t="s">
        <v>136</v>
      </c>
      <c r="E126" s="147"/>
      <c r="F126" s="148"/>
      <c r="G126" s="147"/>
      <c r="H126" s="6"/>
      <c r="I126" s="167"/>
      <c r="J126" s="3"/>
      <c r="K126" s="150"/>
      <c r="L126" s="150"/>
      <c r="M126" s="150"/>
      <c r="N126" s="151"/>
      <c r="O126" s="149"/>
      <c r="P126" s="123"/>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c r="AT126" s="64"/>
      <c r="AU126" s="64"/>
      <c r="AV126" s="64"/>
      <c r="AW126" s="64"/>
      <c r="AX126" s="64"/>
      <c r="AY126" s="64"/>
      <c r="AZ126" s="64"/>
      <c r="BA126" s="64"/>
      <c r="BB126" s="64"/>
      <c r="BC126" s="64"/>
      <c r="BD126" s="64"/>
      <c r="BE126" s="64"/>
      <c r="BF126" s="64"/>
      <c r="BG126" s="64"/>
      <c r="BH126" s="64"/>
      <c r="BI126" s="64"/>
      <c r="BJ126" s="64"/>
      <c r="BK126" s="64"/>
      <c r="BL126" s="64"/>
      <c r="BM126" s="64"/>
      <c r="BN126" s="64"/>
      <c r="BO126" s="64"/>
      <c r="BP126" s="64"/>
      <c r="BQ126" s="64"/>
      <c r="BR126" s="64"/>
      <c r="BS126" s="64"/>
      <c r="BT126" s="64"/>
      <c r="BU126" s="64"/>
      <c r="BV126" s="64"/>
      <c r="BW126" s="64"/>
      <c r="BX126" s="64"/>
      <c r="BY126" s="64"/>
      <c r="BZ126" s="64"/>
      <c r="CA126" s="64"/>
      <c r="CB126" s="64"/>
      <c r="CC126" s="64"/>
      <c r="CD126" s="64"/>
      <c r="CE126" s="64"/>
      <c r="CF126" s="64"/>
      <c r="CG126" s="64"/>
      <c r="CH126" s="64"/>
      <c r="CI126" s="64"/>
      <c r="CJ126" s="64"/>
      <c r="CK126" s="64"/>
      <c r="CL126" s="64"/>
      <c r="CM126" s="64"/>
      <c r="CN126" s="64"/>
      <c r="CO126" s="64"/>
      <c r="CP126" s="64"/>
      <c r="CQ126" s="64"/>
      <c r="CR126" s="64"/>
      <c r="CS126" s="64"/>
      <c r="CT126" s="64"/>
      <c r="CU126" s="64"/>
      <c r="CV126" s="64"/>
      <c r="CW126" s="64"/>
      <c r="CX126" s="64"/>
      <c r="CY126" s="64"/>
      <c r="CZ126" s="64"/>
      <c r="DA126" s="64"/>
      <c r="DB126" s="64"/>
      <c r="DC126" s="64"/>
      <c r="DD126" s="64"/>
      <c r="DE126" s="64"/>
      <c r="DF126" s="64"/>
      <c r="DG126" s="64"/>
      <c r="DH126" s="64"/>
      <c r="DI126" s="64"/>
      <c r="DJ126" s="64"/>
      <c r="DK126" s="64"/>
      <c r="DL126" s="64"/>
      <c r="DM126" s="64"/>
      <c r="DN126" s="64"/>
      <c r="DO126" s="64"/>
      <c r="DP126" s="64"/>
      <c r="DQ126" s="64"/>
      <c r="DR126" s="64"/>
      <c r="DS126" s="64"/>
      <c r="DT126" s="64"/>
    </row>
    <row r="127" spans="1:124" s="120" customFormat="1" x14ac:dyDescent="0.2">
      <c r="A127" s="121">
        <f t="shared" si="92"/>
        <v>64</v>
      </c>
      <c r="B127" s="6" t="s">
        <v>165</v>
      </c>
      <c r="C127" s="6" t="s">
        <v>165</v>
      </c>
      <c r="D127" s="42" t="s">
        <v>207</v>
      </c>
      <c r="E127" s="147">
        <v>899.83</v>
      </c>
      <c r="F127" s="148">
        <v>0.05</v>
      </c>
      <c r="G127" s="147">
        <f t="shared" ref="G127:G128" si="121">E127+(E127*F127)</f>
        <v>944.82150000000001</v>
      </c>
      <c r="H127" s="6" t="s">
        <v>109</v>
      </c>
      <c r="I127" s="171">
        <v>1.6139647616000001E-2</v>
      </c>
      <c r="J127" s="3">
        <f t="shared" ref="J127:J128" si="122">I127*G127</f>
        <v>15.249086070020546</v>
      </c>
      <c r="K127" s="169">
        <v>68.42</v>
      </c>
      <c r="L127" s="150">
        <f t="shared" ref="L127:L128" si="123">K127*J127</f>
        <v>1043.3424689108058</v>
      </c>
      <c r="M127" s="150">
        <v>1.19</v>
      </c>
      <c r="N127" s="151">
        <f t="shared" ref="N127:N128" si="124">M127*G127</f>
        <v>1124.337585</v>
      </c>
      <c r="O127" s="149">
        <f t="shared" ref="O127:O128" si="125">L127+N127</f>
        <v>2167.6800539108058</v>
      </c>
      <c r="P127" s="123"/>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c r="DA127" s="64"/>
      <c r="DB127" s="64"/>
      <c r="DC127" s="64"/>
      <c r="DD127" s="64"/>
      <c r="DE127" s="64"/>
      <c r="DF127" s="64"/>
      <c r="DG127" s="64"/>
      <c r="DH127" s="64"/>
      <c r="DI127" s="64"/>
      <c r="DJ127" s="64"/>
      <c r="DK127" s="64"/>
      <c r="DL127" s="64"/>
      <c r="DM127" s="64"/>
      <c r="DN127" s="64"/>
      <c r="DO127" s="64"/>
      <c r="DP127" s="64"/>
      <c r="DQ127" s="64"/>
      <c r="DR127" s="64"/>
      <c r="DS127" s="64"/>
      <c r="DT127" s="64"/>
    </row>
    <row r="128" spans="1:124" s="120" customFormat="1" x14ac:dyDescent="0.2">
      <c r="A128" s="121">
        <f t="shared" si="92"/>
        <v>65</v>
      </c>
      <c r="B128" s="6" t="s">
        <v>165</v>
      </c>
      <c r="C128" s="6" t="s">
        <v>165</v>
      </c>
      <c r="D128" s="42" t="s">
        <v>137</v>
      </c>
      <c r="E128" s="147">
        <v>7</v>
      </c>
      <c r="F128" s="148">
        <v>0</v>
      </c>
      <c r="G128" s="147">
        <f t="shared" si="121"/>
        <v>7</v>
      </c>
      <c r="H128" s="6" t="s">
        <v>110</v>
      </c>
      <c r="I128" s="167">
        <v>0.24340000000000001</v>
      </c>
      <c r="J128" s="3">
        <f t="shared" si="122"/>
        <v>1.7038</v>
      </c>
      <c r="K128" s="169">
        <v>68.42</v>
      </c>
      <c r="L128" s="150">
        <f t="shared" si="123"/>
        <v>116.57399600000001</v>
      </c>
      <c r="M128" s="150">
        <v>29.48</v>
      </c>
      <c r="N128" s="151">
        <f t="shared" si="124"/>
        <v>206.36</v>
      </c>
      <c r="O128" s="149">
        <f t="shared" si="125"/>
        <v>322.93399600000004</v>
      </c>
      <c r="P128" s="123"/>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c r="CZ128" s="64"/>
      <c r="DA128" s="64"/>
      <c r="DB128" s="64"/>
      <c r="DC128" s="64"/>
      <c r="DD128" s="64"/>
      <c r="DE128" s="64"/>
      <c r="DF128" s="64"/>
      <c r="DG128" s="64"/>
      <c r="DH128" s="64"/>
      <c r="DI128" s="64"/>
      <c r="DJ128" s="64"/>
      <c r="DK128" s="64"/>
      <c r="DL128" s="64"/>
      <c r="DM128" s="64"/>
      <c r="DN128" s="64"/>
      <c r="DO128" s="64"/>
      <c r="DP128" s="64"/>
      <c r="DQ128" s="64"/>
      <c r="DR128" s="64"/>
      <c r="DS128" s="64"/>
      <c r="DT128" s="64"/>
    </row>
    <row r="129" spans="1:124" s="120" customFormat="1" x14ac:dyDescent="0.2">
      <c r="A129" s="121" t="str">
        <f t="shared" si="92"/>
        <v/>
      </c>
      <c r="B129" s="6"/>
      <c r="C129" s="6"/>
      <c r="D129" s="42"/>
      <c r="E129" s="147"/>
      <c r="F129" s="148"/>
      <c r="G129" s="147"/>
      <c r="H129" s="6"/>
      <c r="I129" s="167"/>
      <c r="J129" s="3"/>
      <c r="K129" s="150"/>
      <c r="L129" s="150"/>
      <c r="M129" s="150"/>
      <c r="N129" s="151"/>
      <c r="O129" s="149"/>
      <c r="P129" s="123"/>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row>
    <row r="130" spans="1:124" s="120" customFormat="1" x14ac:dyDescent="0.2">
      <c r="A130" s="121" t="str">
        <f t="shared" si="92"/>
        <v/>
      </c>
      <c r="B130" s="168"/>
      <c r="C130" s="168"/>
      <c r="D130" s="157" t="s">
        <v>203</v>
      </c>
      <c r="E130" s="147"/>
      <c r="F130" s="148"/>
      <c r="G130" s="147"/>
      <c r="H130" s="6"/>
      <c r="I130" s="150"/>
      <c r="J130" s="3"/>
      <c r="K130" s="150"/>
      <c r="L130" s="150"/>
      <c r="M130" s="150"/>
      <c r="N130" s="151"/>
      <c r="O130" s="149"/>
      <c r="P130" s="123"/>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4"/>
      <c r="CA130" s="64"/>
      <c r="CB130" s="64"/>
      <c r="CC130" s="64"/>
      <c r="CD130" s="64"/>
      <c r="CE130" s="64"/>
      <c r="CF130" s="64"/>
      <c r="CG130" s="64"/>
      <c r="CH130" s="64"/>
      <c r="CI130" s="64"/>
      <c r="CJ130" s="64"/>
      <c r="CK130" s="64"/>
      <c r="CL130" s="64"/>
      <c r="CM130" s="64"/>
      <c r="CN130" s="64"/>
      <c r="CO130" s="64"/>
      <c r="CP130" s="64"/>
      <c r="CQ130" s="64"/>
      <c r="CR130" s="64"/>
      <c r="CS130" s="64"/>
      <c r="CT130" s="64"/>
      <c r="CU130" s="64"/>
      <c r="CV130" s="64"/>
      <c r="CW130" s="64"/>
      <c r="CX130" s="64"/>
      <c r="CY130" s="64"/>
      <c r="CZ130" s="64"/>
      <c r="DA130" s="64"/>
      <c r="DB130" s="64"/>
      <c r="DC130" s="64"/>
      <c r="DD130" s="64"/>
      <c r="DE130" s="64"/>
      <c r="DF130" s="64"/>
      <c r="DG130" s="64"/>
      <c r="DH130" s="64"/>
      <c r="DI130" s="64"/>
      <c r="DJ130" s="64"/>
      <c r="DK130" s="64"/>
      <c r="DL130" s="64"/>
      <c r="DM130" s="64"/>
      <c r="DN130" s="64"/>
      <c r="DO130" s="64"/>
      <c r="DP130" s="64"/>
      <c r="DQ130" s="64"/>
      <c r="DR130" s="64"/>
      <c r="DS130" s="64"/>
      <c r="DT130" s="64"/>
    </row>
    <row r="131" spans="1:124" s="120" customFormat="1" x14ac:dyDescent="0.2">
      <c r="A131" s="121">
        <f t="shared" si="92"/>
        <v>66</v>
      </c>
      <c r="B131" s="168" t="s">
        <v>162</v>
      </c>
      <c r="C131" s="168" t="s">
        <v>157</v>
      </c>
      <c r="D131" s="42" t="s">
        <v>205</v>
      </c>
      <c r="E131" s="147">
        <v>2</v>
      </c>
      <c r="F131" s="148">
        <v>0</v>
      </c>
      <c r="G131" s="147">
        <f t="shared" ref="G131" si="126">E131+(E131*F131)</f>
        <v>2</v>
      </c>
      <c r="H131" s="6" t="s">
        <v>110</v>
      </c>
      <c r="I131" s="167">
        <v>0.28339999999999999</v>
      </c>
      <c r="J131" s="3">
        <f t="shared" ref="J131" si="127">I131*G131</f>
        <v>0.56679999999999997</v>
      </c>
      <c r="K131" s="169">
        <v>68.42</v>
      </c>
      <c r="L131" s="150">
        <f t="shared" ref="L131" si="128">K131*J131</f>
        <v>38.780456000000001</v>
      </c>
      <c r="M131" s="150">
        <v>26.52</v>
      </c>
      <c r="N131" s="151">
        <f t="shared" ref="N131" si="129">M131*G131</f>
        <v>53.04</v>
      </c>
      <c r="O131" s="149">
        <f t="shared" ref="O131" si="130">L131+N131</f>
        <v>91.820456000000007</v>
      </c>
      <c r="P131" s="123"/>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c r="CY131" s="64"/>
      <c r="CZ131" s="64"/>
      <c r="DA131" s="64"/>
      <c r="DB131" s="64"/>
      <c r="DC131" s="64"/>
      <c r="DD131" s="64"/>
      <c r="DE131" s="64"/>
      <c r="DF131" s="64"/>
      <c r="DG131" s="64"/>
      <c r="DH131" s="64"/>
      <c r="DI131" s="64"/>
      <c r="DJ131" s="64"/>
      <c r="DK131" s="64"/>
      <c r="DL131" s="64"/>
      <c r="DM131" s="64"/>
      <c r="DN131" s="64"/>
      <c r="DO131" s="64"/>
      <c r="DP131" s="64"/>
      <c r="DQ131" s="64"/>
      <c r="DR131" s="64"/>
      <c r="DS131" s="64"/>
      <c r="DT131" s="64"/>
    </row>
    <row r="132" spans="1:124" s="120" customFormat="1" x14ac:dyDescent="0.2">
      <c r="A132" s="121">
        <f t="shared" si="92"/>
        <v>67</v>
      </c>
      <c r="B132" s="168" t="s">
        <v>162</v>
      </c>
      <c r="C132" s="168" t="s">
        <v>157</v>
      </c>
      <c r="D132" s="42" t="s">
        <v>206</v>
      </c>
      <c r="E132" s="147">
        <v>45</v>
      </c>
      <c r="F132" s="148">
        <v>0</v>
      </c>
      <c r="G132" s="147">
        <f t="shared" ref="G132:G134" si="131">E132+(E132*F132)</f>
        <v>45</v>
      </c>
      <c r="H132" s="6" t="s">
        <v>110</v>
      </c>
      <c r="I132" s="167">
        <v>0.21693999999999999</v>
      </c>
      <c r="J132" s="3">
        <f t="shared" ref="J132:J135" si="132">I132*G132</f>
        <v>9.7622999999999998</v>
      </c>
      <c r="K132" s="169">
        <v>68.42</v>
      </c>
      <c r="L132" s="150">
        <f t="shared" ref="L132:L135" si="133">K132*J132</f>
        <v>667.93656599999997</v>
      </c>
      <c r="M132" s="150">
        <v>38.18</v>
      </c>
      <c r="N132" s="151">
        <f t="shared" ref="N132:N135" si="134">M132*G132</f>
        <v>1718.1</v>
      </c>
      <c r="O132" s="149">
        <f t="shared" ref="O132:O135" si="135">L132+N132</f>
        <v>2386.0365659999998</v>
      </c>
      <c r="P132" s="123"/>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c r="CL132" s="64"/>
      <c r="CM132" s="64"/>
      <c r="CN132" s="64"/>
      <c r="CO132" s="64"/>
      <c r="CP132" s="64"/>
      <c r="CQ132" s="64"/>
      <c r="CR132" s="64"/>
      <c r="CS132" s="64"/>
      <c r="CT132" s="64"/>
      <c r="CU132" s="64"/>
      <c r="CV132" s="64"/>
      <c r="CW132" s="64"/>
      <c r="CX132" s="64"/>
      <c r="CY132" s="64"/>
      <c r="CZ132" s="64"/>
      <c r="DA132" s="64"/>
      <c r="DB132" s="64"/>
      <c r="DC132" s="64"/>
      <c r="DD132" s="64"/>
      <c r="DE132" s="64"/>
      <c r="DF132" s="64"/>
      <c r="DG132" s="64"/>
      <c r="DH132" s="64"/>
      <c r="DI132" s="64"/>
      <c r="DJ132" s="64"/>
      <c r="DK132" s="64"/>
      <c r="DL132" s="64"/>
      <c r="DM132" s="64"/>
      <c r="DN132" s="64"/>
      <c r="DO132" s="64"/>
      <c r="DP132" s="64"/>
      <c r="DQ132" s="64"/>
      <c r="DR132" s="64"/>
      <c r="DS132" s="64"/>
      <c r="DT132" s="64"/>
    </row>
    <row r="133" spans="1:124" s="120" customFormat="1" x14ac:dyDescent="0.2">
      <c r="A133" s="121">
        <f t="shared" si="92"/>
        <v>68</v>
      </c>
      <c r="B133" s="168" t="s">
        <v>162</v>
      </c>
      <c r="C133" s="168" t="s">
        <v>157</v>
      </c>
      <c r="D133" s="42" t="s">
        <v>196</v>
      </c>
      <c r="E133" s="147">
        <v>2</v>
      </c>
      <c r="F133" s="148">
        <v>0</v>
      </c>
      <c r="G133" s="147">
        <f t="shared" si="131"/>
        <v>2</v>
      </c>
      <c r="H133" s="6" t="s">
        <v>110</v>
      </c>
      <c r="I133" s="171">
        <v>0.40734075000000003</v>
      </c>
      <c r="J133" s="3">
        <f t="shared" si="132"/>
        <v>0.81468150000000006</v>
      </c>
      <c r="K133" s="169">
        <v>68.42</v>
      </c>
      <c r="L133" s="150">
        <f t="shared" si="133"/>
        <v>55.740508230000003</v>
      </c>
      <c r="M133" s="150">
        <v>235</v>
      </c>
      <c r="N133" s="151">
        <f t="shared" si="134"/>
        <v>470</v>
      </c>
      <c r="O133" s="149">
        <f t="shared" si="135"/>
        <v>525.74050823000005</v>
      </c>
      <c r="P133" s="123"/>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c r="DA133" s="64"/>
      <c r="DB133" s="64"/>
      <c r="DC133" s="64"/>
      <c r="DD133" s="64"/>
      <c r="DE133" s="64"/>
      <c r="DF133" s="64"/>
      <c r="DG133" s="64"/>
      <c r="DH133" s="64"/>
      <c r="DI133" s="64"/>
      <c r="DJ133" s="64"/>
      <c r="DK133" s="64"/>
      <c r="DL133" s="64"/>
      <c r="DM133" s="64"/>
      <c r="DN133" s="64"/>
      <c r="DO133" s="64"/>
      <c r="DP133" s="64"/>
      <c r="DQ133" s="64"/>
      <c r="DR133" s="64"/>
      <c r="DS133" s="64"/>
      <c r="DT133" s="64"/>
    </row>
    <row r="134" spans="1:124" s="120" customFormat="1" ht="31.5" x14ac:dyDescent="0.2">
      <c r="A134" s="121">
        <f t="shared" si="92"/>
        <v>69</v>
      </c>
      <c r="B134" s="168" t="s">
        <v>162</v>
      </c>
      <c r="C134" s="168" t="s">
        <v>157</v>
      </c>
      <c r="D134" s="42" t="s">
        <v>219</v>
      </c>
      <c r="E134" s="147">
        <v>1</v>
      </c>
      <c r="F134" s="148">
        <v>0</v>
      </c>
      <c r="G134" s="147">
        <f t="shared" si="131"/>
        <v>1</v>
      </c>
      <c r="H134" s="6" t="s">
        <v>110</v>
      </c>
      <c r="I134" s="167">
        <v>0.26486999999999999</v>
      </c>
      <c r="J134" s="3">
        <f t="shared" si="132"/>
        <v>0.26486999999999999</v>
      </c>
      <c r="K134" s="169">
        <v>68.42</v>
      </c>
      <c r="L134" s="150">
        <f t="shared" si="133"/>
        <v>18.122405400000002</v>
      </c>
      <c r="M134" s="150">
        <v>16.48</v>
      </c>
      <c r="N134" s="151">
        <f t="shared" si="134"/>
        <v>16.48</v>
      </c>
      <c r="O134" s="149">
        <f t="shared" si="135"/>
        <v>34.602405400000002</v>
      </c>
      <c r="P134" s="123"/>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c r="CY134" s="64"/>
      <c r="CZ134" s="64"/>
      <c r="DA134" s="64"/>
      <c r="DB134" s="64"/>
      <c r="DC134" s="64"/>
      <c r="DD134" s="64"/>
      <c r="DE134" s="64"/>
      <c r="DF134" s="64"/>
      <c r="DG134" s="64"/>
      <c r="DH134" s="64"/>
      <c r="DI134" s="64"/>
      <c r="DJ134" s="64"/>
      <c r="DK134" s="64"/>
      <c r="DL134" s="64"/>
      <c r="DM134" s="64"/>
      <c r="DN134" s="64"/>
      <c r="DO134" s="64"/>
      <c r="DP134" s="64"/>
      <c r="DQ134" s="64"/>
      <c r="DR134" s="64"/>
      <c r="DS134" s="64"/>
      <c r="DT134" s="64"/>
    </row>
    <row r="135" spans="1:124" s="120" customFormat="1" x14ac:dyDescent="0.2">
      <c r="A135" s="121">
        <f t="shared" si="92"/>
        <v>70</v>
      </c>
      <c r="B135" s="168" t="s">
        <v>162</v>
      </c>
      <c r="C135" s="168" t="s">
        <v>157</v>
      </c>
      <c r="D135" s="42" t="s">
        <v>131</v>
      </c>
      <c r="E135" s="147">
        <v>14.94</v>
      </c>
      <c r="F135" s="148">
        <v>0.05</v>
      </c>
      <c r="G135" s="147">
        <f t="shared" ref="G135" si="136">E135+(E135*F135)</f>
        <v>15.686999999999999</v>
      </c>
      <c r="H135" s="6" t="s">
        <v>109</v>
      </c>
      <c r="I135" s="171">
        <v>1.8139647615999999E-2</v>
      </c>
      <c r="J135" s="3">
        <f t="shared" si="132"/>
        <v>0.284556652152192</v>
      </c>
      <c r="K135" s="169">
        <v>68.42</v>
      </c>
      <c r="L135" s="150">
        <f t="shared" si="133"/>
        <v>19.469366140252976</v>
      </c>
      <c r="M135" s="150">
        <v>1.38</v>
      </c>
      <c r="N135" s="151">
        <f t="shared" si="134"/>
        <v>21.648059999999997</v>
      </c>
      <c r="O135" s="149">
        <f t="shared" si="135"/>
        <v>41.117426140252974</v>
      </c>
      <c r="P135" s="123"/>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c r="CY135" s="64"/>
      <c r="CZ135" s="64"/>
      <c r="DA135" s="64"/>
      <c r="DB135" s="64"/>
      <c r="DC135" s="64"/>
      <c r="DD135" s="64"/>
      <c r="DE135" s="64"/>
      <c r="DF135" s="64"/>
      <c r="DG135" s="64"/>
      <c r="DH135" s="64"/>
      <c r="DI135" s="64"/>
      <c r="DJ135" s="64"/>
      <c r="DK135" s="64"/>
      <c r="DL135" s="64"/>
      <c r="DM135" s="64"/>
      <c r="DN135" s="64"/>
      <c r="DO135" s="64"/>
      <c r="DP135" s="64"/>
      <c r="DQ135" s="64"/>
      <c r="DR135" s="64"/>
      <c r="DS135" s="64"/>
      <c r="DT135" s="64"/>
    </row>
    <row r="136" spans="1:124" s="120" customFormat="1" ht="15.75" customHeight="1" thickBot="1" x14ac:dyDescent="0.25">
      <c r="A136" s="121" t="str">
        <f t="shared" si="92"/>
        <v/>
      </c>
      <c r="B136" s="6"/>
      <c r="C136" s="6"/>
      <c r="D136" s="5"/>
      <c r="E136" s="147"/>
      <c r="F136" s="148"/>
      <c r="G136" s="147"/>
      <c r="H136" s="6"/>
      <c r="I136" s="167"/>
      <c r="J136" s="3"/>
      <c r="K136" s="150"/>
      <c r="L136" s="150"/>
      <c r="M136" s="150"/>
      <c r="N136" s="151"/>
      <c r="O136" s="149"/>
      <c r="P136" s="123"/>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c r="CF136" s="64"/>
      <c r="CG136" s="64"/>
      <c r="CH136" s="64"/>
      <c r="CI136" s="64"/>
      <c r="CJ136" s="64"/>
      <c r="CK136" s="64"/>
      <c r="CL136" s="64"/>
      <c r="CM136" s="64"/>
      <c r="CN136" s="64"/>
      <c r="CO136" s="64"/>
      <c r="CP136" s="64"/>
      <c r="CQ136" s="64"/>
      <c r="CR136" s="64"/>
      <c r="CS136" s="64"/>
      <c r="CT136" s="64"/>
      <c r="CU136" s="64"/>
      <c r="CV136" s="64"/>
      <c r="CW136" s="64"/>
      <c r="CX136" s="64"/>
      <c r="CY136" s="64"/>
      <c r="CZ136" s="64"/>
      <c r="DA136" s="64"/>
      <c r="DB136" s="64"/>
      <c r="DC136" s="64"/>
      <c r="DD136" s="64"/>
      <c r="DE136" s="64"/>
      <c r="DF136" s="64"/>
      <c r="DG136" s="64"/>
      <c r="DH136" s="64"/>
      <c r="DI136" s="64"/>
      <c r="DJ136" s="64"/>
      <c r="DK136" s="64"/>
      <c r="DL136" s="64"/>
      <c r="DM136" s="64"/>
      <c r="DN136" s="64"/>
      <c r="DO136" s="64"/>
      <c r="DP136" s="64"/>
      <c r="DQ136" s="64"/>
      <c r="DR136" s="64"/>
      <c r="DS136" s="64"/>
      <c r="DT136" s="64"/>
    </row>
    <row r="137" spans="1:124" s="120" customFormat="1" ht="16.5" thickBot="1" x14ac:dyDescent="0.25">
      <c r="A137" s="158" t="str">
        <f>IF(H137&lt;&gt;"",1+MAX(A125:A136),"")</f>
        <v/>
      </c>
      <c r="B137" s="159"/>
      <c r="C137" s="144"/>
      <c r="D137" s="127" t="s">
        <v>17</v>
      </c>
      <c r="E137" s="160"/>
      <c r="F137" s="161"/>
      <c r="G137" s="160"/>
      <c r="H137" s="162"/>
      <c r="I137" s="162"/>
      <c r="J137" s="162"/>
      <c r="K137" s="162"/>
      <c r="L137" s="163" t="str">
        <f>IF(H137&lt;&gt;"",0.4*N137,"")</f>
        <v/>
      </c>
      <c r="M137" s="163" t="str">
        <f>IF(H137&lt;&gt;"",N137-L137,"")</f>
        <v/>
      </c>
      <c r="N137" s="164"/>
      <c r="O137" s="165"/>
      <c r="P137" s="166">
        <f>SUM(O125:O136)</f>
        <v>5569.9314116810592</v>
      </c>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c r="CJ137" s="64"/>
      <c r="CK137" s="64"/>
      <c r="CL137" s="64"/>
      <c r="CM137" s="64"/>
      <c r="CN137" s="64"/>
      <c r="CO137" s="64"/>
      <c r="CP137" s="64"/>
      <c r="CQ137" s="64"/>
      <c r="CR137" s="64"/>
      <c r="CS137" s="64"/>
      <c r="CT137" s="64"/>
      <c r="CU137" s="64"/>
      <c r="CV137" s="64"/>
      <c r="CW137" s="64"/>
      <c r="CX137" s="64"/>
      <c r="CY137" s="64"/>
      <c r="CZ137" s="64"/>
      <c r="DA137" s="64"/>
      <c r="DB137" s="64"/>
      <c r="DC137" s="64"/>
      <c r="DD137" s="64"/>
      <c r="DE137" s="64"/>
      <c r="DF137" s="64"/>
      <c r="DG137" s="64"/>
      <c r="DH137" s="64"/>
      <c r="DI137" s="64"/>
      <c r="DJ137" s="64"/>
      <c r="DK137" s="64"/>
      <c r="DL137" s="64"/>
      <c r="DM137" s="64"/>
      <c r="DN137" s="64"/>
      <c r="DO137" s="64"/>
      <c r="DP137" s="64"/>
      <c r="DQ137" s="64"/>
      <c r="DR137" s="64"/>
      <c r="DS137" s="64"/>
      <c r="DT137" s="64"/>
    </row>
    <row r="138" spans="1:124" ht="16.5" thickBot="1" x14ac:dyDescent="0.25">
      <c r="A138" s="197" t="s">
        <v>18</v>
      </c>
      <c r="B138" s="198"/>
      <c r="C138" s="198"/>
      <c r="D138" s="198"/>
      <c r="E138" s="198"/>
      <c r="F138" s="198"/>
      <c r="G138" s="198"/>
      <c r="H138" s="198"/>
      <c r="I138" s="198"/>
      <c r="J138" s="198"/>
      <c r="K138" s="199"/>
      <c r="L138" s="154">
        <f>SUM(L6:L137)</f>
        <v>270697.96622170677</v>
      </c>
      <c r="M138" s="155"/>
      <c r="N138" s="154">
        <f>SUM(N6:N137)</f>
        <v>194962.03475714999</v>
      </c>
      <c r="O138" s="154">
        <f>SUM(O6:O137)</f>
        <v>465660.00097885687</v>
      </c>
      <c r="P138" s="154">
        <f>SUM(P6:P137)</f>
        <v>465660.00097885693</v>
      </c>
    </row>
    <row r="139" spans="1:124" ht="16.5" thickBot="1" x14ac:dyDescent="0.25">
      <c r="A139" s="197" t="s">
        <v>19</v>
      </c>
      <c r="B139" s="198"/>
      <c r="C139" s="198"/>
      <c r="D139" s="198"/>
      <c r="E139" s="198"/>
      <c r="F139" s="198"/>
      <c r="G139" s="198"/>
      <c r="H139" s="198"/>
      <c r="I139" s="198"/>
      <c r="J139" s="198"/>
      <c r="K139" s="198"/>
      <c r="L139" s="198"/>
      <c r="M139" s="199"/>
      <c r="N139" s="122">
        <v>8.5000000000000006E-2</v>
      </c>
      <c r="O139" s="146"/>
      <c r="P139" s="146">
        <f>P138*N139</f>
        <v>39581.100083202844</v>
      </c>
    </row>
    <row r="140" spans="1:124" ht="16.5" thickBot="1" x14ac:dyDescent="0.25">
      <c r="A140" s="197" t="s">
        <v>20</v>
      </c>
      <c r="B140" s="198"/>
      <c r="C140" s="198"/>
      <c r="D140" s="198"/>
      <c r="E140" s="198"/>
      <c r="F140" s="198"/>
      <c r="G140" s="198"/>
      <c r="H140" s="198"/>
      <c r="I140" s="198"/>
      <c r="J140" s="198"/>
      <c r="K140" s="198"/>
      <c r="L140" s="198"/>
      <c r="M140" s="199"/>
      <c r="N140" s="145">
        <v>0.1</v>
      </c>
      <c r="O140" s="146"/>
      <c r="P140" s="146">
        <f>P138*N140</f>
        <v>46566.000097885699</v>
      </c>
    </row>
    <row r="141" spans="1:124" ht="16.5" thickBot="1" x14ac:dyDescent="0.25">
      <c r="A141" s="197" t="s">
        <v>21</v>
      </c>
      <c r="B141" s="198"/>
      <c r="C141" s="198"/>
      <c r="D141" s="198"/>
      <c r="E141" s="198"/>
      <c r="F141" s="198"/>
      <c r="G141" s="198"/>
      <c r="H141" s="198"/>
      <c r="I141" s="198"/>
      <c r="J141" s="198"/>
      <c r="K141" s="198"/>
      <c r="L141" s="198"/>
      <c r="M141" s="199"/>
      <c r="N141" s="145">
        <v>0.05</v>
      </c>
      <c r="O141" s="146"/>
      <c r="P141" s="146">
        <f>P138*N141</f>
        <v>23283.000048942849</v>
      </c>
    </row>
    <row r="142" spans="1:124" ht="16.5" thickBot="1" x14ac:dyDescent="0.25">
      <c r="A142" s="197" t="s">
        <v>67</v>
      </c>
      <c r="B142" s="198"/>
      <c r="C142" s="198"/>
      <c r="D142" s="198"/>
      <c r="E142" s="198"/>
      <c r="F142" s="198"/>
      <c r="G142" s="198"/>
      <c r="H142" s="198"/>
      <c r="I142" s="198"/>
      <c r="J142" s="198"/>
      <c r="K142" s="198"/>
      <c r="L142" s="198"/>
      <c r="M142" s="198"/>
      <c r="N142" s="198"/>
      <c r="O142" s="199"/>
      <c r="P142" s="153">
        <f>SUM(P138:P141)</f>
        <v>575090.10120888834</v>
      </c>
    </row>
    <row r="143" spans="1:124" s="120" customFormat="1" ht="16.5" thickBot="1" x14ac:dyDescent="0.25">
      <c r="A143" s="200" t="s">
        <v>112</v>
      </c>
      <c r="B143" s="201"/>
      <c r="C143" s="201"/>
      <c r="D143" s="201"/>
      <c r="E143" s="201"/>
      <c r="F143" s="201"/>
      <c r="G143" s="201"/>
      <c r="H143" s="201"/>
      <c r="I143" s="201"/>
      <c r="J143" s="201"/>
      <c r="K143" s="201"/>
      <c r="L143" s="201"/>
      <c r="M143" s="201"/>
      <c r="N143" s="201"/>
      <c r="O143" s="201"/>
      <c r="P143" s="202"/>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c r="CY143" s="64"/>
      <c r="CZ143" s="64"/>
      <c r="DA143" s="64"/>
      <c r="DB143" s="64"/>
      <c r="DC143" s="64"/>
      <c r="DD143" s="64"/>
      <c r="DE143" s="64"/>
      <c r="DF143" s="64"/>
      <c r="DG143" s="64"/>
      <c r="DH143" s="64"/>
      <c r="DI143" s="64"/>
      <c r="DJ143" s="64"/>
      <c r="DK143" s="64"/>
      <c r="DL143" s="64"/>
      <c r="DM143" s="64"/>
      <c r="DN143" s="64"/>
      <c r="DO143" s="64"/>
      <c r="DP143" s="64"/>
      <c r="DQ143" s="64"/>
      <c r="DR143" s="64"/>
      <c r="DS143" s="64"/>
      <c r="DT143" s="64"/>
    </row>
    <row r="144" spans="1:124" s="120" customFormat="1" ht="16.5" thickBot="1" x14ac:dyDescent="0.25">
      <c r="A144" s="203" t="s">
        <v>111</v>
      </c>
      <c r="B144" s="204"/>
      <c r="C144" s="204"/>
      <c r="D144" s="204"/>
      <c r="E144" s="204"/>
      <c r="F144" s="204"/>
      <c r="G144" s="204"/>
      <c r="H144" s="204"/>
      <c r="I144" s="204"/>
      <c r="J144" s="204"/>
      <c r="K144" s="204"/>
      <c r="L144" s="204"/>
      <c r="M144" s="204"/>
      <c r="N144" s="204"/>
      <c r="O144" s="204"/>
      <c r="P144" s="205"/>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c r="DA144" s="64"/>
      <c r="DB144" s="64"/>
      <c r="DC144" s="64"/>
      <c r="DD144" s="64"/>
      <c r="DE144" s="64"/>
      <c r="DF144" s="64"/>
      <c r="DG144" s="64"/>
      <c r="DH144" s="64"/>
      <c r="DI144" s="64"/>
      <c r="DJ144" s="64"/>
      <c r="DK144" s="64"/>
      <c r="DL144" s="64"/>
      <c r="DM144" s="64"/>
      <c r="DN144" s="64"/>
      <c r="DO144" s="64"/>
      <c r="DP144" s="64"/>
      <c r="DQ144" s="64"/>
      <c r="DR144" s="64"/>
      <c r="DS144" s="64"/>
      <c r="DT144" s="64"/>
    </row>
  </sheetData>
  <mergeCells count="11">
    <mergeCell ref="A139:M139"/>
    <mergeCell ref="A1:B4"/>
    <mergeCell ref="C1:M2"/>
    <mergeCell ref="N1:P4"/>
    <mergeCell ref="C3:M4"/>
    <mergeCell ref="A138:K138"/>
    <mergeCell ref="A140:M140"/>
    <mergeCell ref="A141:M141"/>
    <mergeCell ref="A142:O142"/>
    <mergeCell ref="A143:P143"/>
    <mergeCell ref="A144:P144"/>
  </mergeCells>
  <printOptions horizontalCentered="1"/>
  <pageMargins left="0.7" right="0.7" top="0.75" bottom="0.75" header="0.3" footer="0.3"/>
  <pageSetup scale="43" fitToHeight="0" orientation="landscape" r:id="rId1"/>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3F76F-80EB-4601-B7D0-E0B34980B51C}">
  <sheetPr>
    <tabColor theme="3" tint="0.59999389629810485"/>
    <pageSetUpPr fitToPage="1"/>
  </sheetPr>
  <dimension ref="A1:DCU30"/>
  <sheetViews>
    <sheetView view="pageBreakPreview" zoomScale="55" zoomScaleNormal="55" zoomScaleSheetLayoutView="55" workbookViewId="0">
      <pane ySplit="5" topLeftCell="A6" activePane="bottomLeft" state="frozen"/>
      <selection activeCell="D141" sqref="D141"/>
      <selection pane="bottomLeft" activeCell="N1" sqref="N1:P4"/>
    </sheetView>
  </sheetViews>
  <sheetFormatPr defaultColWidth="9.6640625" defaultRowHeight="15.75" x14ac:dyDescent="0.2"/>
  <cols>
    <col min="1" max="1" width="8.21875" style="6" customWidth="1"/>
    <col min="2" max="2" width="12.33203125" style="6" customWidth="1"/>
    <col min="3" max="3" width="11.77734375" style="6" customWidth="1"/>
    <col min="4" max="4" width="68.77734375" style="67" customWidth="1"/>
    <col min="5" max="5" width="8.77734375" style="124" customWidth="1"/>
    <col min="6" max="6" width="8.77734375" style="20" customWidth="1"/>
    <col min="7" max="7" width="8.77734375" style="124" customWidth="1"/>
    <col min="8" max="8" width="8.77734375" style="6" customWidth="1"/>
    <col min="9" max="11" width="11.77734375" style="6" customWidth="1"/>
    <col min="12" max="13" width="11.77734375" style="125" customWidth="1"/>
    <col min="14" max="14" width="14.44140625" style="126" customWidth="1"/>
    <col min="15" max="15" width="13.5546875" style="67" customWidth="1"/>
    <col min="16" max="16" width="14.77734375" style="67" customWidth="1"/>
    <col min="17" max="17" width="2.5546875" style="64" customWidth="1"/>
    <col min="18" max="18" width="9.77734375" style="64" bestFit="1" customWidth="1"/>
    <col min="19" max="19" width="13.44140625" style="64" bestFit="1" customWidth="1"/>
    <col min="20" max="20" width="9.77734375" style="64" customWidth="1"/>
    <col min="21" max="22" width="9.77734375" style="64" bestFit="1" customWidth="1"/>
    <col min="23" max="23" width="10.33203125" style="64" bestFit="1" customWidth="1"/>
    <col min="24" max="16384" width="9.6640625" style="64"/>
  </cols>
  <sheetData>
    <row r="1" spans="1:2803" ht="14.45" customHeight="1" x14ac:dyDescent="0.2">
      <c r="A1" s="206"/>
      <c r="B1" s="207"/>
      <c r="C1" s="212" t="s">
        <v>167</v>
      </c>
      <c r="D1" s="213"/>
      <c r="E1" s="213"/>
      <c r="F1" s="213"/>
      <c r="G1" s="213"/>
      <c r="H1" s="213"/>
      <c r="I1" s="213"/>
      <c r="J1" s="213"/>
      <c r="K1" s="213"/>
      <c r="L1" s="213"/>
      <c r="M1" s="214"/>
      <c r="N1" s="218" t="s">
        <v>227</v>
      </c>
      <c r="O1" s="219"/>
      <c r="P1" s="220"/>
    </row>
    <row r="2" spans="1:2803" ht="14.45" customHeight="1" thickBot="1" x14ac:dyDescent="0.25">
      <c r="A2" s="208"/>
      <c r="B2" s="209"/>
      <c r="C2" s="215"/>
      <c r="D2" s="216"/>
      <c r="E2" s="216"/>
      <c r="F2" s="216"/>
      <c r="G2" s="216"/>
      <c r="H2" s="216"/>
      <c r="I2" s="216"/>
      <c r="J2" s="216"/>
      <c r="K2" s="216"/>
      <c r="L2" s="216"/>
      <c r="M2" s="217"/>
      <c r="N2" s="221"/>
      <c r="O2" s="222"/>
      <c r="P2" s="223"/>
    </row>
    <row r="3" spans="1:2803" ht="14.45" customHeight="1" x14ac:dyDescent="0.2">
      <c r="A3" s="208"/>
      <c r="B3" s="209"/>
      <c r="C3" s="212" t="s">
        <v>208</v>
      </c>
      <c r="D3" s="213"/>
      <c r="E3" s="213"/>
      <c r="F3" s="213"/>
      <c r="G3" s="213"/>
      <c r="H3" s="213"/>
      <c r="I3" s="213"/>
      <c r="J3" s="213"/>
      <c r="K3" s="213"/>
      <c r="L3" s="213"/>
      <c r="M3" s="214"/>
      <c r="N3" s="221"/>
      <c r="O3" s="222"/>
      <c r="P3" s="223"/>
    </row>
    <row r="4" spans="1:2803" ht="14.45" customHeight="1" thickBot="1" x14ac:dyDescent="0.25">
      <c r="A4" s="210"/>
      <c r="B4" s="211"/>
      <c r="C4" s="215"/>
      <c r="D4" s="216"/>
      <c r="E4" s="216"/>
      <c r="F4" s="216"/>
      <c r="G4" s="216"/>
      <c r="H4" s="216"/>
      <c r="I4" s="216"/>
      <c r="J4" s="216"/>
      <c r="K4" s="216"/>
      <c r="L4" s="216"/>
      <c r="M4" s="217"/>
      <c r="N4" s="224"/>
      <c r="O4" s="225"/>
      <c r="P4" s="226"/>
    </row>
    <row r="5" spans="1:2803" s="74" customFormat="1" ht="48" thickBot="1" x14ac:dyDescent="0.25">
      <c r="A5" s="137" t="s">
        <v>0</v>
      </c>
      <c r="B5" s="138" t="s">
        <v>1</v>
      </c>
      <c r="C5" s="138" t="s">
        <v>2</v>
      </c>
      <c r="D5" s="139" t="s">
        <v>3</v>
      </c>
      <c r="E5" s="140" t="s">
        <v>4</v>
      </c>
      <c r="F5" s="139" t="s">
        <v>5</v>
      </c>
      <c r="G5" s="140" t="s">
        <v>201</v>
      </c>
      <c r="H5" s="141" t="s">
        <v>7</v>
      </c>
      <c r="I5" s="141" t="s">
        <v>113</v>
      </c>
      <c r="J5" s="141" t="s">
        <v>114</v>
      </c>
      <c r="K5" s="141" t="s">
        <v>115</v>
      </c>
      <c r="L5" s="152" t="s">
        <v>116</v>
      </c>
      <c r="M5" s="152" t="s">
        <v>117</v>
      </c>
      <c r="N5" s="152" t="s">
        <v>118</v>
      </c>
      <c r="O5" s="142" t="s">
        <v>119</v>
      </c>
      <c r="P5" s="142"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c r="DCU5" s="64"/>
    </row>
    <row r="6" spans="1:2803" s="120" customFormat="1" x14ac:dyDescent="0.2">
      <c r="A6" s="128"/>
      <c r="B6" s="129"/>
      <c r="C6" s="143">
        <v>10000</v>
      </c>
      <c r="D6" s="130" t="s">
        <v>9</v>
      </c>
      <c r="E6" s="131"/>
      <c r="F6" s="132"/>
      <c r="G6" s="131"/>
      <c r="H6" s="129"/>
      <c r="I6" s="129"/>
      <c r="J6" s="129"/>
      <c r="K6" s="129"/>
      <c r="L6" s="133"/>
      <c r="M6" s="133"/>
      <c r="N6" s="134"/>
      <c r="O6" s="135"/>
      <c r="P6" s="136"/>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c r="DCU6" s="64"/>
    </row>
    <row r="7" spans="1:2803" s="120" customFormat="1" ht="20.100000000000001" customHeight="1" x14ac:dyDescent="0.2">
      <c r="A7" s="121">
        <f>IF(H7&lt;&gt;"",1+MAX(A1:A6),"")</f>
        <v>1</v>
      </c>
      <c r="B7" s="6"/>
      <c r="C7" s="6"/>
      <c r="D7" s="5" t="s">
        <v>10</v>
      </c>
      <c r="E7" s="147">
        <v>1</v>
      </c>
      <c r="F7" s="148">
        <v>0</v>
      </c>
      <c r="G7" s="147">
        <f t="shared" ref="G7:G12" si="0">E7+(E7*F7)</f>
        <v>1</v>
      </c>
      <c r="H7" s="6" t="s">
        <v>11</v>
      </c>
      <c r="I7" s="167">
        <v>0</v>
      </c>
      <c r="J7" s="3">
        <f t="shared" ref="J7:J12" si="1">I7*G7</f>
        <v>0</v>
      </c>
      <c r="K7" s="150">
        <v>0</v>
      </c>
      <c r="L7" s="150">
        <f t="shared" ref="L7:L12" si="2">K7*J7</f>
        <v>0</v>
      </c>
      <c r="M7" s="150">
        <v>0</v>
      </c>
      <c r="N7" s="151">
        <f t="shared" ref="N7:N12" si="3">M7*G7</f>
        <v>0</v>
      </c>
      <c r="O7" s="149">
        <f t="shared" ref="O7:O12" si="4">L7+N7</f>
        <v>0</v>
      </c>
      <c r="P7" s="123"/>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c r="DCU7" s="64"/>
    </row>
    <row r="8" spans="1:2803" s="120" customFormat="1" ht="20.100000000000001" customHeight="1" x14ac:dyDescent="0.2">
      <c r="A8" s="121">
        <f t="shared" ref="A8:A18" si="5">IF(H8&lt;&gt;"",1+MAX(A2:A7),"")</f>
        <v>2</v>
      </c>
      <c r="B8" s="6"/>
      <c r="C8" s="6"/>
      <c r="D8" s="5" t="s">
        <v>12</v>
      </c>
      <c r="E8" s="147">
        <v>1</v>
      </c>
      <c r="F8" s="148">
        <v>0</v>
      </c>
      <c r="G8" s="147">
        <f t="shared" si="0"/>
        <v>1</v>
      </c>
      <c r="H8" s="6" t="s">
        <v>11</v>
      </c>
      <c r="I8" s="167">
        <v>0</v>
      </c>
      <c r="J8" s="3">
        <f t="shared" si="1"/>
        <v>0</v>
      </c>
      <c r="K8" s="150">
        <v>0</v>
      </c>
      <c r="L8" s="150">
        <f t="shared" si="2"/>
        <v>0</v>
      </c>
      <c r="M8" s="150">
        <v>0</v>
      </c>
      <c r="N8" s="151">
        <f t="shared" si="3"/>
        <v>0</v>
      </c>
      <c r="O8" s="149">
        <f t="shared" si="4"/>
        <v>0</v>
      </c>
      <c r="P8" s="123"/>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c r="DCU8" s="64"/>
    </row>
    <row r="9" spans="1:2803" s="120" customFormat="1" ht="20.100000000000001" customHeight="1" x14ac:dyDescent="0.2">
      <c r="A9" s="121">
        <f t="shared" si="5"/>
        <v>3</v>
      </c>
      <c r="B9" s="6"/>
      <c r="C9" s="6"/>
      <c r="D9" s="5" t="s">
        <v>13</v>
      </c>
      <c r="E9" s="147">
        <v>1</v>
      </c>
      <c r="F9" s="148">
        <v>0</v>
      </c>
      <c r="G9" s="147">
        <f t="shared" si="0"/>
        <v>1</v>
      </c>
      <c r="H9" s="6" t="s">
        <v>11</v>
      </c>
      <c r="I9" s="167">
        <v>0</v>
      </c>
      <c r="J9" s="3">
        <f t="shared" si="1"/>
        <v>0</v>
      </c>
      <c r="K9" s="150">
        <v>0</v>
      </c>
      <c r="L9" s="150">
        <f t="shared" si="2"/>
        <v>0</v>
      </c>
      <c r="M9" s="150">
        <v>0</v>
      </c>
      <c r="N9" s="151">
        <f t="shared" si="3"/>
        <v>0</v>
      </c>
      <c r="O9" s="149">
        <f t="shared" si="4"/>
        <v>0</v>
      </c>
      <c r="P9" s="123"/>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c r="DCU9" s="64"/>
    </row>
    <row r="10" spans="1:2803" s="120" customFormat="1" ht="20.100000000000001" customHeight="1" x14ac:dyDescent="0.2">
      <c r="A10" s="121">
        <f t="shared" si="5"/>
        <v>4</v>
      </c>
      <c r="B10" s="6"/>
      <c r="C10" s="6"/>
      <c r="D10" s="5" t="s">
        <v>14</v>
      </c>
      <c r="E10" s="147">
        <v>1</v>
      </c>
      <c r="F10" s="148">
        <v>0</v>
      </c>
      <c r="G10" s="147">
        <f t="shared" si="0"/>
        <v>1</v>
      </c>
      <c r="H10" s="6" t="s">
        <v>11</v>
      </c>
      <c r="I10" s="167">
        <v>0</v>
      </c>
      <c r="J10" s="3">
        <f t="shared" si="1"/>
        <v>0</v>
      </c>
      <c r="K10" s="150">
        <v>0</v>
      </c>
      <c r="L10" s="150">
        <f t="shared" si="2"/>
        <v>0</v>
      </c>
      <c r="M10" s="150">
        <v>0</v>
      </c>
      <c r="N10" s="151">
        <f t="shared" si="3"/>
        <v>0</v>
      </c>
      <c r="O10" s="149">
        <f t="shared" si="4"/>
        <v>0</v>
      </c>
      <c r="P10" s="123"/>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c r="DCU10" s="64"/>
    </row>
    <row r="11" spans="1:2803" s="120" customFormat="1" ht="20.100000000000001" customHeight="1" x14ac:dyDescent="0.2">
      <c r="A11" s="121">
        <f t="shared" si="5"/>
        <v>5</v>
      </c>
      <c r="B11" s="6"/>
      <c r="C11" s="6"/>
      <c r="D11" s="5" t="s">
        <v>15</v>
      </c>
      <c r="E11" s="147">
        <v>1</v>
      </c>
      <c r="F11" s="148">
        <v>0</v>
      </c>
      <c r="G11" s="147">
        <f t="shared" si="0"/>
        <v>1</v>
      </c>
      <c r="H11" s="6" t="s">
        <v>11</v>
      </c>
      <c r="I11" s="167">
        <v>0</v>
      </c>
      <c r="J11" s="3">
        <f t="shared" si="1"/>
        <v>0</v>
      </c>
      <c r="K11" s="150">
        <v>0</v>
      </c>
      <c r="L11" s="150">
        <f t="shared" si="2"/>
        <v>0</v>
      </c>
      <c r="M11" s="150">
        <v>0</v>
      </c>
      <c r="N11" s="151">
        <f t="shared" si="3"/>
        <v>0</v>
      </c>
      <c r="O11" s="149">
        <f t="shared" si="4"/>
        <v>0</v>
      </c>
      <c r="P11" s="123"/>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c r="DCU11" s="64"/>
    </row>
    <row r="12" spans="1:2803" s="120" customFormat="1" ht="20.100000000000001" customHeight="1" thickBot="1" x14ac:dyDescent="0.25">
      <c r="A12" s="121">
        <f t="shared" si="5"/>
        <v>6</v>
      </c>
      <c r="B12" s="6"/>
      <c r="C12" s="6"/>
      <c r="D12" s="5" t="s">
        <v>16</v>
      </c>
      <c r="E12" s="147">
        <v>1</v>
      </c>
      <c r="F12" s="148">
        <v>0</v>
      </c>
      <c r="G12" s="147">
        <f t="shared" si="0"/>
        <v>1</v>
      </c>
      <c r="H12" s="6" t="s">
        <v>11</v>
      </c>
      <c r="I12" s="167">
        <v>0</v>
      </c>
      <c r="J12" s="3">
        <f t="shared" si="1"/>
        <v>0</v>
      </c>
      <c r="K12" s="150">
        <v>0</v>
      </c>
      <c r="L12" s="150">
        <f t="shared" si="2"/>
        <v>0</v>
      </c>
      <c r="M12" s="150">
        <v>0</v>
      </c>
      <c r="N12" s="151">
        <f t="shared" si="3"/>
        <v>0</v>
      </c>
      <c r="O12" s="149">
        <f t="shared" si="4"/>
        <v>0</v>
      </c>
      <c r="P12" s="123"/>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c r="DCU12" s="64"/>
    </row>
    <row r="13" spans="1:2803" s="120" customFormat="1" x14ac:dyDescent="0.2">
      <c r="A13" s="158" t="str">
        <f t="shared" si="5"/>
        <v/>
      </c>
      <c r="B13" s="159"/>
      <c r="C13" s="144"/>
      <c r="D13" s="127" t="s">
        <v>17</v>
      </c>
      <c r="E13" s="160"/>
      <c r="F13" s="161"/>
      <c r="G13" s="160"/>
      <c r="H13" s="162"/>
      <c r="I13" s="162"/>
      <c r="J13" s="162"/>
      <c r="K13" s="162"/>
      <c r="L13" s="163" t="str">
        <f>IF(H13&lt;&gt;"",0.4*N13,"")</f>
        <v/>
      </c>
      <c r="M13" s="163" t="str">
        <f>IF(H13&lt;&gt;"",N13-L13,"")</f>
        <v/>
      </c>
      <c r="N13" s="164"/>
      <c r="O13" s="165"/>
      <c r="P13" s="166">
        <f>SUM(O7:O12)</f>
        <v>0</v>
      </c>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c r="DCU13" s="64"/>
    </row>
    <row r="14" spans="1:2803" s="120" customFormat="1" x14ac:dyDescent="0.2">
      <c r="A14" s="128" t="str">
        <f t="shared" si="5"/>
        <v/>
      </c>
      <c r="B14" s="129"/>
      <c r="C14" s="143">
        <v>90000</v>
      </c>
      <c r="D14" s="130" t="s">
        <v>154</v>
      </c>
      <c r="E14" s="131"/>
      <c r="F14" s="132"/>
      <c r="G14" s="131"/>
      <c r="H14" s="129"/>
      <c r="I14" s="129"/>
      <c r="J14" s="129"/>
      <c r="K14" s="129"/>
      <c r="L14" s="133"/>
      <c r="M14" s="133"/>
      <c r="N14" s="134"/>
      <c r="O14" s="135"/>
      <c r="P14" s="136"/>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row>
    <row r="15" spans="1:2803" s="120" customFormat="1" x14ac:dyDescent="0.2">
      <c r="A15" s="121" t="str">
        <f t="shared" si="5"/>
        <v/>
      </c>
      <c r="B15" s="6"/>
      <c r="C15" s="6"/>
      <c r="D15" s="5"/>
      <c r="E15" s="147"/>
      <c r="F15" s="148"/>
      <c r="G15" s="147"/>
      <c r="H15" s="6"/>
      <c r="I15" s="150"/>
      <c r="J15" s="3"/>
      <c r="K15" s="150"/>
      <c r="L15" s="150"/>
      <c r="M15" s="150"/>
      <c r="N15" s="151"/>
      <c r="O15" s="149"/>
      <c r="P15" s="123"/>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row>
    <row r="16" spans="1:2803" s="120" customFormat="1" x14ac:dyDescent="0.2">
      <c r="A16" s="121" t="str">
        <f t="shared" si="5"/>
        <v/>
      </c>
      <c r="B16" s="168"/>
      <c r="C16" s="168"/>
      <c r="D16" s="156" t="s">
        <v>121</v>
      </c>
      <c r="E16" s="147"/>
      <c r="F16" s="148"/>
      <c r="G16" s="147"/>
      <c r="H16" s="6"/>
      <c r="I16" s="150"/>
      <c r="J16" s="3"/>
      <c r="K16" s="150"/>
      <c r="L16" s="150"/>
      <c r="M16" s="150"/>
      <c r="N16" s="151"/>
      <c r="O16" s="149"/>
      <c r="P16" s="123"/>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row>
    <row r="17" spans="1:212" s="120" customFormat="1" x14ac:dyDescent="0.2">
      <c r="A17" s="121" t="str">
        <f t="shared" si="5"/>
        <v/>
      </c>
      <c r="B17" s="168"/>
      <c r="C17" s="168"/>
      <c r="D17" s="5"/>
      <c r="E17" s="147"/>
      <c r="F17" s="148"/>
      <c r="G17" s="147"/>
      <c r="H17" s="6"/>
      <c r="I17" s="150"/>
      <c r="J17" s="3"/>
      <c r="K17" s="150"/>
      <c r="L17" s="150"/>
      <c r="M17" s="150"/>
      <c r="N17" s="151"/>
      <c r="O17" s="149"/>
      <c r="P17" s="123"/>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row>
    <row r="18" spans="1:212" s="120" customFormat="1" ht="18" customHeight="1" x14ac:dyDescent="0.2">
      <c r="A18" s="121" t="str">
        <f t="shared" si="5"/>
        <v/>
      </c>
      <c r="B18" s="168"/>
      <c r="C18" s="168"/>
      <c r="D18" s="157" t="s">
        <v>130</v>
      </c>
      <c r="E18" s="147"/>
      <c r="F18" s="148"/>
      <c r="G18" s="147"/>
      <c r="H18" s="6"/>
      <c r="I18" s="150"/>
      <c r="J18" s="3"/>
      <c r="K18" s="150"/>
      <c r="L18" s="150"/>
      <c r="M18" s="150"/>
      <c r="N18" s="151"/>
      <c r="O18" s="149"/>
      <c r="P18" s="123"/>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row>
    <row r="19" spans="1:212" s="120" customFormat="1" ht="31.5" x14ac:dyDescent="0.2">
      <c r="A19" s="121">
        <f>IF(H19&lt;&gt;"",1+MAX(A7:A18),"")</f>
        <v>7</v>
      </c>
      <c r="B19" s="168" t="s">
        <v>161</v>
      </c>
      <c r="C19" s="168" t="s">
        <v>161</v>
      </c>
      <c r="D19" s="42" t="s">
        <v>153</v>
      </c>
      <c r="E19" s="147">
        <v>36251</v>
      </c>
      <c r="F19" s="148">
        <v>0.05</v>
      </c>
      <c r="G19" s="147">
        <f t="shared" ref="G19" si="6">E19+(E19*F19)</f>
        <v>38063.550000000003</v>
      </c>
      <c r="H19" s="6" t="s">
        <v>120</v>
      </c>
      <c r="I19" s="171">
        <v>2.0427052000000001E-2</v>
      </c>
      <c r="J19" s="3">
        <f t="shared" ref="J19" si="7">I19*G19</f>
        <v>777.52611515460012</v>
      </c>
      <c r="K19" s="169">
        <v>60</v>
      </c>
      <c r="L19" s="150">
        <f t="shared" ref="L19" si="8">K19*J19</f>
        <v>46651.566909276007</v>
      </c>
      <c r="M19" s="150">
        <v>1.46</v>
      </c>
      <c r="N19" s="151">
        <f t="shared" ref="N19" si="9">M19*G19</f>
        <v>55572.783000000003</v>
      </c>
      <c r="O19" s="149">
        <f t="shared" ref="O19" si="10">L19+N19</f>
        <v>102224.349909276</v>
      </c>
      <c r="P19" s="123"/>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row>
    <row r="20" spans="1:212" s="120" customFormat="1" x14ac:dyDescent="0.2">
      <c r="A20" s="121" t="str">
        <f t="shared" ref="A20:A21" si="11">IF(H20&lt;&gt;"",1+MAX(A8:A19),"")</f>
        <v/>
      </c>
      <c r="B20" s="168"/>
      <c r="C20" s="168"/>
      <c r="D20" s="5"/>
      <c r="E20" s="147"/>
      <c r="F20" s="148"/>
      <c r="G20" s="147"/>
      <c r="H20" s="6"/>
      <c r="I20" s="150"/>
      <c r="J20" s="3"/>
      <c r="K20" s="150"/>
      <c r="L20" s="150"/>
      <c r="M20" s="150"/>
      <c r="N20" s="151"/>
      <c r="O20" s="149"/>
      <c r="P20" s="123"/>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row>
    <row r="21" spans="1:212" s="120" customFormat="1" ht="18" customHeight="1" x14ac:dyDescent="0.2">
      <c r="A21" s="121">
        <f t="shared" si="11"/>
        <v>8</v>
      </c>
      <c r="B21" s="168"/>
      <c r="C21" s="168"/>
      <c r="D21" s="5" t="s">
        <v>202</v>
      </c>
      <c r="E21" s="147">
        <v>36251</v>
      </c>
      <c r="F21" s="148">
        <v>0.05</v>
      </c>
      <c r="G21" s="147">
        <f t="shared" ref="G21" si="12">E21+(E21*F21)</f>
        <v>38063.550000000003</v>
      </c>
      <c r="H21" s="6" t="s">
        <v>120</v>
      </c>
      <c r="I21" s="171">
        <v>2.8879999999999999E-2</v>
      </c>
      <c r="J21" s="3">
        <f t="shared" ref="J21" si="13">I21*G21</f>
        <v>1099.275324</v>
      </c>
      <c r="K21" s="169">
        <v>60</v>
      </c>
      <c r="L21" s="150">
        <f t="shared" ref="L21" si="14">K21*J21</f>
        <v>65956.519440000004</v>
      </c>
      <c r="M21" s="150">
        <v>0</v>
      </c>
      <c r="N21" s="151">
        <f t="shared" ref="N21" si="15">M21*G21</f>
        <v>0</v>
      </c>
      <c r="O21" s="149">
        <f t="shared" ref="O21" si="16">L21+N21</f>
        <v>65956.519440000004</v>
      </c>
      <c r="P21" s="123"/>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row>
    <row r="22" spans="1:212" s="120" customFormat="1" ht="15.75" customHeight="1" thickBot="1" x14ac:dyDescent="0.25">
      <c r="A22" s="121" t="str">
        <f>IF(H22&lt;&gt;"",1+MAX(#REF!),"")</f>
        <v/>
      </c>
      <c r="B22" s="168"/>
      <c r="C22" s="168"/>
      <c r="D22" s="42"/>
      <c r="E22" s="147"/>
      <c r="F22" s="148"/>
      <c r="G22" s="147"/>
      <c r="H22" s="6"/>
      <c r="I22" s="150"/>
      <c r="J22" s="3"/>
      <c r="K22" s="150"/>
      <c r="L22" s="150"/>
      <c r="M22" s="150"/>
      <c r="N22" s="151"/>
      <c r="O22" s="149"/>
      <c r="P22" s="123"/>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row>
    <row r="23" spans="1:212" s="120" customFormat="1" ht="16.5" thickBot="1" x14ac:dyDescent="0.25">
      <c r="A23" s="158" t="str">
        <f>IF(H23&lt;&gt;"",1+MAX(A22:A22),"")</f>
        <v/>
      </c>
      <c r="B23" s="159"/>
      <c r="C23" s="144"/>
      <c r="D23" s="127" t="s">
        <v>17</v>
      </c>
      <c r="E23" s="160"/>
      <c r="F23" s="161"/>
      <c r="G23" s="160"/>
      <c r="H23" s="162"/>
      <c r="I23" s="162"/>
      <c r="J23" s="162"/>
      <c r="K23" s="162"/>
      <c r="L23" s="163" t="str">
        <f>IF(H23&lt;&gt;"",0.4*N23,"")</f>
        <v/>
      </c>
      <c r="M23" s="163"/>
      <c r="N23" s="164"/>
      <c r="O23" s="165"/>
      <c r="P23" s="166">
        <f>SUM(O15:O22)</f>
        <v>168180.86934927601</v>
      </c>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row>
    <row r="24" spans="1:212" ht="16.5" thickBot="1" x14ac:dyDescent="0.25">
      <c r="A24" s="197" t="s">
        <v>18</v>
      </c>
      <c r="B24" s="198"/>
      <c r="C24" s="198"/>
      <c r="D24" s="198"/>
      <c r="E24" s="198"/>
      <c r="F24" s="198"/>
      <c r="G24" s="198"/>
      <c r="H24" s="198"/>
      <c r="I24" s="198"/>
      <c r="J24" s="198"/>
      <c r="K24" s="199"/>
      <c r="L24" s="154">
        <f>SUM(L6:L23)</f>
        <v>112608.08634927601</v>
      </c>
      <c r="M24" s="155"/>
      <c r="N24" s="154">
        <f>SUM(N6:N23)</f>
        <v>55572.783000000003</v>
      </c>
      <c r="O24" s="154">
        <f>SUM(O6:O23)</f>
        <v>168180.86934927601</v>
      </c>
      <c r="P24" s="154">
        <f>SUM(P6:P23)</f>
        <v>168180.86934927601</v>
      </c>
    </row>
    <row r="25" spans="1:212" ht="16.5" thickBot="1" x14ac:dyDescent="0.25">
      <c r="A25" s="197" t="s">
        <v>19</v>
      </c>
      <c r="B25" s="198"/>
      <c r="C25" s="198"/>
      <c r="D25" s="198"/>
      <c r="E25" s="198"/>
      <c r="F25" s="198"/>
      <c r="G25" s="198"/>
      <c r="H25" s="198"/>
      <c r="I25" s="198"/>
      <c r="J25" s="198"/>
      <c r="K25" s="198"/>
      <c r="L25" s="198"/>
      <c r="M25" s="199"/>
      <c r="N25" s="122">
        <v>8.5000000000000006E-2</v>
      </c>
      <c r="O25" s="146"/>
      <c r="P25" s="146">
        <f>P24*N25</f>
        <v>14295.373894688462</v>
      </c>
    </row>
    <row r="26" spans="1:212" ht="16.5" thickBot="1" x14ac:dyDescent="0.25">
      <c r="A26" s="197" t="s">
        <v>20</v>
      </c>
      <c r="B26" s="198"/>
      <c r="C26" s="198"/>
      <c r="D26" s="198"/>
      <c r="E26" s="198"/>
      <c r="F26" s="198"/>
      <c r="G26" s="198"/>
      <c r="H26" s="198"/>
      <c r="I26" s="198"/>
      <c r="J26" s="198"/>
      <c r="K26" s="198"/>
      <c r="L26" s="198"/>
      <c r="M26" s="199"/>
      <c r="N26" s="145">
        <v>0.1</v>
      </c>
      <c r="O26" s="146"/>
      <c r="P26" s="146">
        <f>P24*N26</f>
        <v>16818.0869349276</v>
      </c>
    </row>
    <row r="27" spans="1:212" ht="16.5" thickBot="1" x14ac:dyDescent="0.25">
      <c r="A27" s="197" t="s">
        <v>21</v>
      </c>
      <c r="B27" s="198"/>
      <c r="C27" s="198"/>
      <c r="D27" s="198"/>
      <c r="E27" s="198"/>
      <c r="F27" s="198"/>
      <c r="G27" s="198"/>
      <c r="H27" s="198"/>
      <c r="I27" s="198"/>
      <c r="J27" s="198"/>
      <c r="K27" s="198"/>
      <c r="L27" s="198"/>
      <c r="M27" s="199"/>
      <c r="N27" s="145">
        <v>0.05</v>
      </c>
      <c r="O27" s="146"/>
      <c r="P27" s="146">
        <f>P24*N27</f>
        <v>8409.0434674638</v>
      </c>
    </row>
    <row r="28" spans="1:212" ht="16.5" thickBot="1" x14ac:dyDescent="0.25">
      <c r="A28" s="197" t="s">
        <v>67</v>
      </c>
      <c r="B28" s="198"/>
      <c r="C28" s="198"/>
      <c r="D28" s="198"/>
      <c r="E28" s="198"/>
      <c r="F28" s="198"/>
      <c r="G28" s="198"/>
      <c r="H28" s="198"/>
      <c r="I28" s="198"/>
      <c r="J28" s="198"/>
      <c r="K28" s="198"/>
      <c r="L28" s="198"/>
      <c r="M28" s="198"/>
      <c r="N28" s="198"/>
      <c r="O28" s="199"/>
      <c r="P28" s="153">
        <f>SUM(P24:P27)</f>
        <v>207703.37364635587</v>
      </c>
    </row>
    <row r="29" spans="1:212" s="120" customFormat="1" ht="16.5" thickBot="1" x14ac:dyDescent="0.25">
      <c r="A29" s="200" t="s">
        <v>112</v>
      </c>
      <c r="B29" s="201"/>
      <c r="C29" s="201"/>
      <c r="D29" s="201"/>
      <c r="E29" s="201"/>
      <c r="F29" s="201"/>
      <c r="G29" s="201"/>
      <c r="H29" s="201"/>
      <c r="I29" s="201"/>
      <c r="J29" s="201"/>
      <c r="K29" s="201"/>
      <c r="L29" s="201"/>
      <c r="M29" s="201"/>
      <c r="N29" s="201"/>
      <c r="O29" s="201"/>
      <c r="P29" s="202"/>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row>
    <row r="30" spans="1:212" s="120" customFormat="1" ht="16.5" thickBot="1" x14ac:dyDescent="0.25">
      <c r="A30" s="203" t="s">
        <v>111</v>
      </c>
      <c r="B30" s="204"/>
      <c r="C30" s="204"/>
      <c r="D30" s="204"/>
      <c r="E30" s="204"/>
      <c r="F30" s="204"/>
      <c r="G30" s="204"/>
      <c r="H30" s="204"/>
      <c r="I30" s="204"/>
      <c r="J30" s="204"/>
      <c r="K30" s="204"/>
      <c r="L30" s="204"/>
      <c r="M30" s="204"/>
      <c r="N30" s="204"/>
      <c r="O30" s="204"/>
      <c r="P30" s="205"/>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row>
  </sheetData>
  <mergeCells count="11">
    <mergeCell ref="A26:M26"/>
    <mergeCell ref="A27:M27"/>
    <mergeCell ref="A28:O28"/>
    <mergeCell ref="A29:P29"/>
    <mergeCell ref="A30:P30"/>
    <mergeCell ref="A25:M25"/>
    <mergeCell ref="A1:B4"/>
    <mergeCell ref="C1:M2"/>
    <mergeCell ref="N1:P4"/>
    <mergeCell ref="C3:M4"/>
    <mergeCell ref="A24:K24"/>
  </mergeCells>
  <printOptions horizontalCentered="1"/>
  <pageMargins left="0.7" right="0.7" top="0.75" bottom="0.75" header="0.3" footer="0.3"/>
  <pageSetup scale="42" fitToHeight="0" orientation="landscape" r:id="rId1"/>
  <colBreaks count="1" manualBreakCount="1">
    <brk id="1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8C0A7-2060-43E0-8BF4-1D012D5541C5}">
  <sheetPr>
    <tabColor theme="4" tint="0.59999389629810485"/>
    <pageSetUpPr fitToPage="1"/>
  </sheetPr>
  <dimension ref="A1:DCU31"/>
  <sheetViews>
    <sheetView view="pageBreakPreview" zoomScale="55" zoomScaleNormal="55" zoomScaleSheetLayoutView="55" workbookViewId="0">
      <pane ySplit="5" topLeftCell="A6" activePane="bottomLeft" state="frozen"/>
      <selection activeCell="D141" sqref="D141"/>
      <selection pane="bottomLeft" activeCell="N1" sqref="N1:P4"/>
    </sheetView>
  </sheetViews>
  <sheetFormatPr defaultColWidth="9.6640625" defaultRowHeight="15.75" x14ac:dyDescent="0.2"/>
  <cols>
    <col min="1" max="1" width="8.21875" style="6" customWidth="1"/>
    <col min="2" max="2" width="12.33203125" style="6" customWidth="1"/>
    <col min="3" max="3" width="11.77734375" style="6" customWidth="1"/>
    <col min="4" max="4" width="68.77734375" style="67" customWidth="1"/>
    <col min="5" max="5" width="8.77734375" style="124" customWidth="1"/>
    <col min="6" max="6" width="8.77734375" style="20" customWidth="1"/>
    <col min="7" max="7" width="8.77734375" style="124" customWidth="1"/>
    <col min="8" max="8" width="8.77734375" style="6" customWidth="1"/>
    <col min="9" max="11" width="11.77734375" style="6" customWidth="1"/>
    <col min="12" max="13" width="11.77734375" style="125" customWidth="1"/>
    <col min="14" max="14" width="14" style="126" customWidth="1"/>
    <col min="15" max="15" width="15.21875" style="67" customWidth="1"/>
    <col min="16" max="16" width="14.77734375" style="67" customWidth="1"/>
    <col min="17" max="17" width="2.5546875" style="64" customWidth="1"/>
    <col min="18" max="18" width="9.77734375" style="64" bestFit="1" customWidth="1"/>
    <col min="19" max="19" width="13.44140625" style="64" bestFit="1" customWidth="1"/>
    <col min="20" max="20" width="9.77734375" style="64" customWidth="1"/>
    <col min="21" max="22" width="9.77734375" style="64" bestFit="1" customWidth="1"/>
    <col min="23" max="23" width="10.33203125" style="64" bestFit="1" customWidth="1"/>
    <col min="24" max="16384" width="9.6640625" style="64"/>
  </cols>
  <sheetData>
    <row r="1" spans="1:2803" ht="14.45" customHeight="1" x14ac:dyDescent="0.2">
      <c r="A1" s="206"/>
      <c r="B1" s="207"/>
      <c r="C1" s="212" t="s">
        <v>167</v>
      </c>
      <c r="D1" s="213"/>
      <c r="E1" s="213"/>
      <c r="F1" s="213"/>
      <c r="G1" s="213"/>
      <c r="H1" s="213"/>
      <c r="I1" s="213"/>
      <c r="J1" s="213"/>
      <c r="K1" s="213"/>
      <c r="L1" s="213"/>
      <c r="M1" s="214"/>
      <c r="N1" s="218" t="s">
        <v>227</v>
      </c>
      <c r="O1" s="219"/>
      <c r="P1" s="220"/>
    </row>
    <row r="2" spans="1:2803" ht="14.45" customHeight="1" thickBot="1" x14ac:dyDescent="0.25">
      <c r="A2" s="208"/>
      <c r="B2" s="209"/>
      <c r="C2" s="215"/>
      <c r="D2" s="216"/>
      <c r="E2" s="216"/>
      <c r="F2" s="216"/>
      <c r="G2" s="216"/>
      <c r="H2" s="216"/>
      <c r="I2" s="216"/>
      <c r="J2" s="216"/>
      <c r="K2" s="216"/>
      <c r="L2" s="216"/>
      <c r="M2" s="217"/>
      <c r="N2" s="221"/>
      <c r="O2" s="222"/>
      <c r="P2" s="223"/>
    </row>
    <row r="3" spans="1:2803" ht="14.45" customHeight="1" x14ac:dyDescent="0.2">
      <c r="A3" s="208"/>
      <c r="B3" s="209"/>
      <c r="C3" s="212" t="s">
        <v>208</v>
      </c>
      <c r="D3" s="213"/>
      <c r="E3" s="213"/>
      <c r="F3" s="213"/>
      <c r="G3" s="213"/>
      <c r="H3" s="213"/>
      <c r="I3" s="213"/>
      <c r="J3" s="213"/>
      <c r="K3" s="213"/>
      <c r="L3" s="213"/>
      <c r="M3" s="214"/>
      <c r="N3" s="221"/>
      <c r="O3" s="222"/>
      <c r="P3" s="223"/>
    </row>
    <row r="4" spans="1:2803" ht="14.45" customHeight="1" thickBot="1" x14ac:dyDescent="0.25">
      <c r="A4" s="210"/>
      <c r="B4" s="211"/>
      <c r="C4" s="215"/>
      <c r="D4" s="216"/>
      <c r="E4" s="216"/>
      <c r="F4" s="216"/>
      <c r="G4" s="216"/>
      <c r="H4" s="216"/>
      <c r="I4" s="216"/>
      <c r="J4" s="216"/>
      <c r="K4" s="216"/>
      <c r="L4" s="216"/>
      <c r="M4" s="217"/>
      <c r="N4" s="224"/>
      <c r="O4" s="225"/>
      <c r="P4" s="226"/>
    </row>
    <row r="5" spans="1:2803" s="74" customFormat="1" ht="48" thickBot="1" x14ac:dyDescent="0.25">
      <c r="A5" s="137" t="s">
        <v>0</v>
      </c>
      <c r="B5" s="138" t="s">
        <v>1</v>
      </c>
      <c r="C5" s="138" t="s">
        <v>2</v>
      </c>
      <c r="D5" s="139" t="s">
        <v>3</v>
      </c>
      <c r="E5" s="140" t="s">
        <v>4</v>
      </c>
      <c r="F5" s="139" t="s">
        <v>5</v>
      </c>
      <c r="G5" s="140" t="s">
        <v>201</v>
      </c>
      <c r="H5" s="141" t="s">
        <v>7</v>
      </c>
      <c r="I5" s="141" t="s">
        <v>113</v>
      </c>
      <c r="J5" s="141" t="s">
        <v>114</v>
      </c>
      <c r="K5" s="141" t="s">
        <v>115</v>
      </c>
      <c r="L5" s="152" t="s">
        <v>116</v>
      </c>
      <c r="M5" s="152" t="s">
        <v>117</v>
      </c>
      <c r="N5" s="152" t="s">
        <v>118</v>
      </c>
      <c r="O5" s="142" t="s">
        <v>119</v>
      </c>
      <c r="P5" s="142"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c r="DCU5" s="64"/>
    </row>
    <row r="6" spans="1:2803" s="120" customFormat="1" x14ac:dyDescent="0.2">
      <c r="A6" s="128"/>
      <c r="B6" s="129"/>
      <c r="C6" s="143">
        <v>10000</v>
      </c>
      <c r="D6" s="130" t="s">
        <v>9</v>
      </c>
      <c r="E6" s="131"/>
      <c r="F6" s="132"/>
      <c r="G6" s="131"/>
      <c r="H6" s="129"/>
      <c r="I6" s="129"/>
      <c r="J6" s="129"/>
      <c r="K6" s="129"/>
      <c r="L6" s="133"/>
      <c r="M6" s="133"/>
      <c r="N6" s="134"/>
      <c r="O6" s="135"/>
      <c r="P6" s="136"/>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c r="DCU6" s="64"/>
    </row>
    <row r="7" spans="1:2803" s="120" customFormat="1" ht="20.100000000000001" customHeight="1" x14ac:dyDescent="0.2">
      <c r="A7" s="121">
        <f>IF(H7&lt;&gt;"",1+MAX(A1:A6),"")</f>
        <v>1</v>
      </c>
      <c r="B7" s="6"/>
      <c r="C7" s="6"/>
      <c r="D7" s="5" t="s">
        <v>10</v>
      </c>
      <c r="E7" s="147">
        <v>1</v>
      </c>
      <c r="F7" s="148">
        <v>0</v>
      </c>
      <c r="G7" s="147">
        <f t="shared" ref="G7:G12" si="0">E7+(E7*F7)</f>
        <v>1</v>
      </c>
      <c r="H7" s="6" t="s">
        <v>11</v>
      </c>
      <c r="I7" s="167">
        <v>0</v>
      </c>
      <c r="J7" s="3">
        <f t="shared" ref="J7:J12" si="1">I7*G7</f>
        <v>0</v>
      </c>
      <c r="K7" s="150">
        <v>0</v>
      </c>
      <c r="L7" s="150">
        <f t="shared" ref="L7:L12" si="2">K7*J7</f>
        <v>0</v>
      </c>
      <c r="M7" s="150">
        <v>0</v>
      </c>
      <c r="N7" s="151">
        <f t="shared" ref="N7:N12" si="3">M7*G7</f>
        <v>0</v>
      </c>
      <c r="O7" s="149">
        <f t="shared" ref="O7:O12" si="4">L7+N7</f>
        <v>0</v>
      </c>
      <c r="P7" s="123"/>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c r="DCU7" s="64"/>
    </row>
    <row r="8" spans="1:2803" s="120" customFormat="1" ht="20.100000000000001" customHeight="1" x14ac:dyDescent="0.2">
      <c r="A8" s="121">
        <f t="shared" ref="A8:A18" si="5">IF(H8&lt;&gt;"",1+MAX(A2:A7),"")</f>
        <v>2</v>
      </c>
      <c r="B8" s="6"/>
      <c r="C8" s="6"/>
      <c r="D8" s="5" t="s">
        <v>12</v>
      </c>
      <c r="E8" s="147">
        <v>1</v>
      </c>
      <c r="F8" s="148">
        <v>0</v>
      </c>
      <c r="G8" s="147">
        <f t="shared" si="0"/>
        <v>1</v>
      </c>
      <c r="H8" s="6" t="s">
        <v>11</v>
      </c>
      <c r="I8" s="167">
        <v>0</v>
      </c>
      <c r="J8" s="3">
        <f t="shared" si="1"/>
        <v>0</v>
      </c>
      <c r="K8" s="150">
        <v>0</v>
      </c>
      <c r="L8" s="150">
        <f t="shared" si="2"/>
        <v>0</v>
      </c>
      <c r="M8" s="150">
        <v>0</v>
      </c>
      <c r="N8" s="151">
        <f t="shared" si="3"/>
        <v>0</v>
      </c>
      <c r="O8" s="149">
        <f t="shared" si="4"/>
        <v>0</v>
      </c>
      <c r="P8" s="123"/>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c r="DCU8" s="64"/>
    </row>
    <row r="9" spans="1:2803" s="120" customFormat="1" ht="20.100000000000001" customHeight="1" x14ac:dyDescent="0.2">
      <c r="A9" s="121">
        <f t="shared" si="5"/>
        <v>3</v>
      </c>
      <c r="B9" s="6"/>
      <c r="C9" s="6"/>
      <c r="D9" s="5" t="s">
        <v>13</v>
      </c>
      <c r="E9" s="147">
        <v>1</v>
      </c>
      <c r="F9" s="148">
        <v>0</v>
      </c>
      <c r="G9" s="147">
        <f t="shared" si="0"/>
        <v>1</v>
      </c>
      <c r="H9" s="6" t="s">
        <v>11</v>
      </c>
      <c r="I9" s="167">
        <v>0</v>
      </c>
      <c r="J9" s="3">
        <f t="shared" si="1"/>
        <v>0</v>
      </c>
      <c r="K9" s="150">
        <v>0</v>
      </c>
      <c r="L9" s="150">
        <f t="shared" si="2"/>
        <v>0</v>
      </c>
      <c r="M9" s="150">
        <v>0</v>
      </c>
      <c r="N9" s="151">
        <f t="shared" si="3"/>
        <v>0</v>
      </c>
      <c r="O9" s="149">
        <f t="shared" si="4"/>
        <v>0</v>
      </c>
      <c r="P9" s="123"/>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c r="DCU9" s="64"/>
    </row>
    <row r="10" spans="1:2803" s="120" customFormat="1" ht="20.100000000000001" customHeight="1" x14ac:dyDescent="0.2">
      <c r="A10" s="121">
        <f t="shared" si="5"/>
        <v>4</v>
      </c>
      <c r="B10" s="6"/>
      <c r="C10" s="6"/>
      <c r="D10" s="5" t="s">
        <v>14</v>
      </c>
      <c r="E10" s="147">
        <v>1</v>
      </c>
      <c r="F10" s="148">
        <v>0</v>
      </c>
      <c r="G10" s="147">
        <f t="shared" si="0"/>
        <v>1</v>
      </c>
      <c r="H10" s="6" t="s">
        <v>11</v>
      </c>
      <c r="I10" s="167">
        <v>0</v>
      </c>
      <c r="J10" s="3">
        <f t="shared" si="1"/>
        <v>0</v>
      </c>
      <c r="K10" s="150">
        <v>0</v>
      </c>
      <c r="L10" s="150">
        <f t="shared" si="2"/>
        <v>0</v>
      </c>
      <c r="M10" s="150">
        <v>0</v>
      </c>
      <c r="N10" s="151">
        <f t="shared" si="3"/>
        <v>0</v>
      </c>
      <c r="O10" s="149">
        <f t="shared" si="4"/>
        <v>0</v>
      </c>
      <c r="P10" s="123"/>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c r="DCU10" s="64"/>
    </row>
    <row r="11" spans="1:2803" s="120" customFormat="1" ht="20.100000000000001" customHeight="1" x14ac:dyDescent="0.2">
      <c r="A11" s="121">
        <f t="shared" si="5"/>
        <v>5</v>
      </c>
      <c r="B11" s="6"/>
      <c r="C11" s="6"/>
      <c r="D11" s="5" t="s">
        <v>15</v>
      </c>
      <c r="E11" s="147">
        <v>1</v>
      </c>
      <c r="F11" s="148">
        <v>0</v>
      </c>
      <c r="G11" s="147">
        <f t="shared" si="0"/>
        <v>1</v>
      </c>
      <c r="H11" s="6" t="s">
        <v>11</v>
      </c>
      <c r="I11" s="167">
        <v>0</v>
      </c>
      <c r="J11" s="3">
        <f t="shared" si="1"/>
        <v>0</v>
      </c>
      <c r="K11" s="150">
        <v>0</v>
      </c>
      <c r="L11" s="150">
        <f t="shared" si="2"/>
        <v>0</v>
      </c>
      <c r="M11" s="150">
        <v>0</v>
      </c>
      <c r="N11" s="151">
        <f t="shared" si="3"/>
        <v>0</v>
      </c>
      <c r="O11" s="149">
        <f t="shared" si="4"/>
        <v>0</v>
      </c>
      <c r="P11" s="123"/>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c r="DCU11" s="64"/>
    </row>
    <row r="12" spans="1:2803" s="120" customFormat="1" ht="20.100000000000001" customHeight="1" thickBot="1" x14ac:dyDescent="0.25">
      <c r="A12" s="121">
        <f t="shared" si="5"/>
        <v>6</v>
      </c>
      <c r="B12" s="6"/>
      <c r="C12" s="6"/>
      <c r="D12" s="5" t="s">
        <v>16</v>
      </c>
      <c r="E12" s="147">
        <v>1</v>
      </c>
      <c r="F12" s="148">
        <v>0</v>
      </c>
      <c r="G12" s="147">
        <f t="shared" si="0"/>
        <v>1</v>
      </c>
      <c r="H12" s="6" t="s">
        <v>11</v>
      </c>
      <c r="I12" s="167">
        <v>0</v>
      </c>
      <c r="J12" s="3">
        <f t="shared" si="1"/>
        <v>0</v>
      </c>
      <c r="K12" s="150">
        <v>0</v>
      </c>
      <c r="L12" s="150">
        <f t="shared" si="2"/>
        <v>0</v>
      </c>
      <c r="M12" s="150">
        <v>0</v>
      </c>
      <c r="N12" s="151">
        <f t="shared" si="3"/>
        <v>0</v>
      </c>
      <c r="O12" s="149">
        <f t="shared" si="4"/>
        <v>0</v>
      </c>
      <c r="P12" s="123"/>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c r="DCU12" s="64"/>
    </row>
    <row r="13" spans="1:2803" s="120" customFormat="1" x14ac:dyDescent="0.2">
      <c r="A13" s="158" t="str">
        <f t="shared" si="5"/>
        <v/>
      </c>
      <c r="B13" s="159"/>
      <c r="C13" s="144"/>
      <c r="D13" s="127" t="s">
        <v>17</v>
      </c>
      <c r="E13" s="160"/>
      <c r="F13" s="161"/>
      <c r="G13" s="160"/>
      <c r="H13" s="162"/>
      <c r="I13" s="162"/>
      <c r="J13" s="162"/>
      <c r="K13" s="162"/>
      <c r="L13" s="163" t="str">
        <f>IF(H13&lt;&gt;"",0.4*N13,"")</f>
        <v/>
      </c>
      <c r="M13" s="163" t="str">
        <f>IF(H13&lt;&gt;"",N13-L13,"")</f>
        <v/>
      </c>
      <c r="N13" s="164"/>
      <c r="O13" s="165"/>
      <c r="P13" s="166">
        <f>SUM(O7:O12)</f>
        <v>0</v>
      </c>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c r="DCU13" s="64"/>
    </row>
    <row r="14" spans="1:2803" s="120" customFormat="1" x14ac:dyDescent="0.2">
      <c r="A14" s="128" t="str">
        <f t="shared" si="5"/>
        <v/>
      </c>
      <c r="B14" s="129"/>
      <c r="C14" s="143">
        <v>90000</v>
      </c>
      <c r="D14" s="130" t="s">
        <v>154</v>
      </c>
      <c r="E14" s="131"/>
      <c r="F14" s="132"/>
      <c r="G14" s="131"/>
      <c r="H14" s="129"/>
      <c r="I14" s="129"/>
      <c r="J14" s="129"/>
      <c r="K14" s="129"/>
      <c r="L14" s="133"/>
      <c r="M14" s="133"/>
      <c r="N14" s="134"/>
      <c r="O14" s="135"/>
      <c r="P14" s="136"/>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row>
    <row r="15" spans="1:2803" s="120" customFormat="1" x14ac:dyDescent="0.2">
      <c r="A15" s="121" t="str">
        <f t="shared" si="5"/>
        <v/>
      </c>
      <c r="B15" s="6"/>
      <c r="C15" s="6"/>
      <c r="D15" s="5"/>
      <c r="E15" s="147"/>
      <c r="F15" s="148"/>
      <c r="G15" s="147"/>
      <c r="H15" s="6"/>
      <c r="I15" s="150"/>
      <c r="J15" s="3"/>
      <c r="K15" s="150"/>
      <c r="L15" s="150"/>
      <c r="M15" s="150"/>
      <c r="N15" s="151"/>
      <c r="O15" s="149"/>
      <c r="P15" s="123"/>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row>
    <row r="16" spans="1:2803" s="120" customFormat="1" x14ac:dyDescent="0.2">
      <c r="A16" s="121" t="str">
        <f t="shared" si="5"/>
        <v/>
      </c>
      <c r="B16" s="168"/>
      <c r="C16" s="168"/>
      <c r="D16" s="156" t="s">
        <v>121</v>
      </c>
      <c r="E16" s="147"/>
      <c r="F16" s="148"/>
      <c r="G16" s="147"/>
      <c r="H16" s="6"/>
      <c r="I16" s="150"/>
      <c r="J16" s="3"/>
      <c r="K16" s="150"/>
      <c r="L16" s="150"/>
      <c r="M16" s="150"/>
      <c r="N16" s="151"/>
      <c r="O16" s="149"/>
      <c r="P16" s="123"/>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row>
    <row r="17" spans="1:128" s="120" customFormat="1" x14ac:dyDescent="0.2">
      <c r="A17" s="121" t="str">
        <f t="shared" si="5"/>
        <v/>
      </c>
      <c r="B17" s="168"/>
      <c r="C17" s="168"/>
      <c r="D17" s="5"/>
      <c r="E17" s="147"/>
      <c r="F17" s="148"/>
      <c r="G17" s="147"/>
      <c r="H17" s="6"/>
      <c r="I17" s="150"/>
      <c r="J17" s="3"/>
      <c r="K17" s="150"/>
      <c r="L17" s="150"/>
      <c r="M17" s="150"/>
      <c r="N17" s="151"/>
      <c r="O17" s="149"/>
      <c r="P17" s="123"/>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row>
    <row r="18" spans="1:128" s="120" customFormat="1" ht="18" customHeight="1" x14ac:dyDescent="0.2">
      <c r="A18" s="121" t="str">
        <f t="shared" si="5"/>
        <v/>
      </c>
      <c r="B18" s="168"/>
      <c r="C18" s="168"/>
      <c r="D18" s="157" t="s">
        <v>130</v>
      </c>
      <c r="E18" s="147"/>
      <c r="F18" s="148"/>
      <c r="G18" s="147"/>
      <c r="H18" s="6"/>
      <c r="I18" s="150"/>
      <c r="J18" s="3"/>
      <c r="K18" s="150"/>
      <c r="L18" s="150"/>
      <c r="M18" s="150"/>
      <c r="N18" s="151"/>
      <c r="O18" s="149"/>
      <c r="P18" s="123"/>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row>
    <row r="19" spans="1:128" s="120" customFormat="1" ht="31.5" x14ac:dyDescent="0.2">
      <c r="A19" s="121">
        <f>IF(H19&lt;&gt;"",1+MAX(A7:A18),"")</f>
        <v>7</v>
      </c>
      <c r="B19" s="168" t="s">
        <v>161</v>
      </c>
      <c r="C19" s="168" t="s">
        <v>161</v>
      </c>
      <c r="D19" s="42" t="s">
        <v>220</v>
      </c>
      <c r="E19" s="147">
        <v>36251</v>
      </c>
      <c r="F19" s="148">
        <v>0.05</v>
      </c>
      <c r="G19" s="147">
        <f t="shared" ref="G19" si="6">E19+(E19*F19)</f>
        <v>38063.550000000003</v>
      </c>
      <c r="H19" s="6" t="s">
        <v>120</v>
      </c>
      <c r="I19" s="171">
        <v>2.0427052000000001E-2</v>
      </c>
      <c r="J19" s="3">
        <f t="shared" ref="J19:J20" si="7">I19*G19</f>
        <v>777.52611515460012</v>
      </c>
      <c r="K19" s="169">
        <v>60</v>
      </c>
      <c r="L19" s="150">
        <f t="shared" ref="L19:L20" si="8">K19*J19</f>
        <v>46651.566909276007</v>
      </c>
      <c r="M19" s="150">
        <v>0</v>
      </c>
      <c r="N19" s="151">
        <f t="shared" ref="N19:N20" si="9">M19*G19</f>
        <v>0</v>
      </c>
      <c r="O19" s="149">
        <f t="shared" ref="O19:O20" si="10">L19+N19</f>
        <v>46651.566909276007</v>
      </c>
      <c r="P19" s="123"/>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row>
    <row r="20" spans="1:128" s="120" customFormat="1" ht="31.5" x14ac:dyDescent="0.2">
      <c r="A20" s="121">
        <f t="shared" ref="A20:A23" si="11">IF(H20&lt;&gt;"",1+MAX(A8:A19),"")</f>
        <v>8</v>
      </c>
      <c r="B20" s="168" t="s">
        <v>161</v>
      </c>
      <c r="C20" s="168" t="s">
        <v>161</v>
      </c>
      <c r="D20" s="42" t="s">
        <v>221</v>
      </c>
      <c r="E20" s="147">
        <v>36251</v>
      </c>
      <c r="F20" s="148">
        <v>0.05</v>
      </c>
      <c r="G20" s="147">
        <f t="shared" ref="G20:G22" si="12">E20+(E20*F20)</f>
        <v>38063.550000000003</v>
      </c>
      <c r="H20" s="6" t="s">
        <v>120</v>
      </c>
      <c r="I20" s="171">
        <v>2.0427052000000001E-2</v>
      </c>
      <c r="J20" s="3">
        <f t="shared" si="7"/>
        <v>777.52611515460012</v>
      </c>
      <c r="K20" s="169">
        <v>60</v>
      </c>
      <c r="L20" s="150">
        <f t="shared" si="8"/>
        <v>46651.566909276007</v>
      </c>
      <c r="M20" s="150">
        <v>1.32</v>
      </c>
      <c r="N20" s="151">
        <f t="shared" si="9"/>
        <v>50243.886000000006</v>
      </c>
      <c r="O20" s="149">
        <f t="shared" si="10"/>
        <v>96895.452909276006</v>
      </c>
      <c r="P20" s="123"/>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row>
    <row r="21" spans="1:128" s="120" customFormat="1" x14ac:dyDescent="0.2">
      <c r="A21" s="121" t="str">
        <f t="shared" si="11"/>
        <v/>
      </c>
      <c r="B21" s="168"/>
      <c r="C21" s="168"/>
      <c r="D21" s="5"/>
      <c r="E21" s="147"/>
      <c r="F21" s="148"/>
      <c r="G21" s="147"/>
      <c r="H21" s="6"/>
      <c r="I21" s="150"/>
      <c r="J21" s="3"/>
      <c r="K21" s="150"/>
      <c r="L21" s="150"/>
      <c r="M21" s="150"/>
      <c r="N21" s="151"/>
      <c r="O21" s="149"/>
      <c r="P21" s="123"/>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row>
    <row r="22" spans="1:128" s="120" customFormat="1" ht="18" customHeight="1" x14ac:dyDescent="0.2">
      <c r="A22" s="121">
        <f t="shared" si="11"/>
        <v>9</v>
      </c>
      <c r="B22" s="168"/>
      <c r="C22" s="168"/>
      <c r="D22" s="5" t="s">
        <v>155</v>
      </c>
      <c r="E22" s="147">
        <v>36251</v>
      </c>
      <c r="F22" s="148">
        <v>0.05</v>
      </c>
      <c r="G22" s="147">
        <f t="shared" si="12"/>
        <v>38063.550000000003</v>
      </c>
      <c r="H22" s="6" t="s">
        <v>120</v>
      </c>
      <c r="I22" s="171">
        <v>2.8879999999999999E-2</v>
      </c>
      <c r="J22" s="3">
        <f t="shared" ref="J22" si="13">I22*G22</f>
        <v>1099.275324</v>
      </c>
      <c r="K22" s="169">
        <v>60</v>
      </c>
      <c r="L22" s="150">
        <f t="shared" ref="L22" si="14">K22*J22</f>
        <v>65956.519440000004</v>
      </c>
      <c r="M22" s="150">
        <v>0</v>
      </c>
      <c r="N22" s="151">
        <f t="shared" ref="N22" si="15">M22*G22</f>
        <v>0</v>
      </c>
      <c r="O22" s="149">
        <f t="shared" ref="O22" si="16">L22+N22</f>
        <v>65956.519440000004</v>
      </c>
      <c r="P22" s="123"/>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row>
    <row r="23" spans="1:128" s="120" customFormat="1" ht="15.75" customHeight="1" thickBot="1" x14ac:dyDescent="0.25">
      <c r="A23" s="121" t="str">
        <f t="shared" si="11"/>
        <v/>
      </c>
      <c r="B23" s="168"/>
      <c r="C23" s="168"/>
      <c r="D23" s="42"/>
      <c r="E23" s="147"/>
      <c r="F23" s="148"/>
      <c r="G23" s="147"/>
      <c r="H23" s="6"/>
      <c r="I23" s="150"/>
      <c r="J23" s="3"/>
      <c r="K23" s="150"/>
      <c r="L23" s="150"/>
      <c r="M23" s="150"/>
      <c r="N23" s="151"/>
      <c r="O23" s="149"/>
      <c r="P23" s="123"/>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row>
    <row r="24" spans="1:128" s="120" customFormat="1" ht="16.5" thickBot="1" x14ac:dyDescent="0.25">
      <c r="A24" s="158" t="str">
        <f>IF(H24&lt;&gt;"",1+MAX(A23:A23),"")</f>
        <v/>
      </c>
      <c r="B24" s="159"/>
      <c r="C24" s="144"/>
      <c r="D24" s="127" t="s">
        <v>17</v>
      </c>
      <c r="E24" s="160"/>
      <c r="F24" s="161"/>
      <c r="G24" s="160"/>
      <c r="H24" s="162"/>
      <c r="I24" s="162"/>
      <c r="J24" s="162"/>
      <c r="K24" s="162"/>
      <c r="L24" s="163" t="str">
        <f>IF(H24&lt;&gt;"",0.4*N24,"")</f>
        <v/>
      </c>
      <c r="M24" s="163"/>
      <c r="N24" s="164"/>
      <c r="O24" s="165"/>
      <c r="P24" s="166">
        <f>SUM(O15:O23)</f>
        <v>209503.53925855202</v>
      </c>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row>
    <row r="25" spans="1:128" ht="16.5" thickBot="1" x14ac:dyDescent="0.25">
      <c r="A25" s="197" t="s">
        <v>18</v>
      </c>
      <c r="B25" s="198"/>
      <c r="C25" s="198"/>
      <c r="D25" s="198"/>
      <c r="E25" s="198"/>
      <c r="F25" s="198"/>
      <c r="G25" s="198"/>
      <c r="H25" s="198"/>
      <c r="I25" s="198"/>
      <c r="J25" s="198"/>
      <c r="K25" s="199"/>
      <c r="L25" s="154">
        <f>SUM(L6:L24)</f>
        <v>159259.65325855202</v>
      </c>
      <c r="M25" s="155"/>
      <c r="N25" s="154">
        <f>SUM(N6:N24)</f>
        <v>50243.886000000006</v>
      </c>
      <c r="O25" s="154">
        <f>SUM(O6:O24)</f>
        <v>209503.53925855202</v>
      </c>
      <c r="P25" s="154">
        <f>SUM(P6:P24)</f>
        <v>209503.53925855202</v>
      </c>
    </row>
    <row r="26" spans="1:128" ht="16.5" thickBot="1" x14ac:dyDescent="0.25">
      <c r="A26" s="197" t="s">
        <v>19</v>
      </c>
      <c r="B26" s="198"/>
      <c r="C26" s="198"/>
      <c r="D26" s="198"/>
      <c r="E26" s="198"/>
      <c r="F26" s="198"/>
      <c r="G26" s="198"/>
      <c r="H26" s="198"/>
      <c r="I26" s="198"/>
      <c r="J26" s="198"/>
      <c r="K26" s="198"/>
      <c r="L26" s="198"/>
      <c r="M26" s="199"/>
      <c r="N26" s="122">
        <v>8.5000000000000006E-2</v>
      </c>
      <c r="O26" s="146"/>
      <c r="P26" s="146">
        <f>P25*N26</f>
        <v>17807.800836976923</v>
      </c>
    </row>
    <row r="27" spans="1:128" ht="16.5" thickBot="1" x14ac:dyDescent="0.25">
      <c r="A27" s="197" t="s">
        <v>20</v>
      </c>
      <c r="B27" s="198"/>
      <c r="C27" s="198"/>
      <c r="D27" s="198"/>
      <c r="E27" s="198"/>
      <c r="F27" s="198"/>
      <c r="G27" s="198"/>
      <c r="H27" s="198"/>
      <c r="I27" s="198"/>
      <c r="J27" s="198"/>
      <c r="K27" s="198"/>
      <c r="L27" s="198"/>
      <c r="M27" s="199"/>
      <c r="N27" s="145">
        <v>0.1</v>
      </c>
      <c r="O27" s="146"/>
      <c r="P27" s="146">
        <f>P25*N27</f>
        <v>20950.353925855205</v>
      </c>
    </row>
    <row r="28" spans="1:128" ht="16.5" thickBot="1" x14ac:dyDescent="0.25">
      <c r="A28" s="197" t="s">
        <v>21</v>
      </c>
      <c r="B28" s="198"/>
      <c r="C28" s="198"/>
      <c r="D28" s="198"/>
      <c r="E28" s="198"/>
      <c r="F28" s="198"/>
      <c r="G28" s="198"/>
      <c r="H28" s="198"/>
      <c r="I28" s="198"/>
      <c r="J28" s="198"/>
      <c r="K28" s="198"/>
      <c r="L28" s="198"/>
      <c r="M28" s="199"/>
      <c r="N28" s="145">
        <v>0.05</v>
      </c>
      <c r="O28" s="146"/>
      <c r="P28" s="146">
        <f>P25*N28</f>
        <v>10475.176962927602</v>
      </c>
    </row>
    <row r="29" spans="1:128" ht="16.5" thickBot="1" x14ac:dyDescent="0.25">
      <c r="A29" s="197" t="s">
        <v>67</v>
      </c>
      <c r="B29" s="198"/>
      <c r="C29" s="198"/>
      <c r="D29" s="198"/>
      <c r="E29" s="198"/>
      <c r="F29" s="198"/>
      <c r="G29" s="198"/>
      <c r="H29" s="198"/>
      <c r="I29" s="198"/>
      <c r="J29" s="198"/>
      <c r="K29" s="198"/>
      <c r="L29" s="198"/>
      <c r="M29" s="198"/>
      <c r="N29" s="198"/>
      <c r="O29" s="199"/>
      <c r="P29" s="153">
        <f>SUM(P25:P28)</f>
        <v>258736.87098431171</v>
      </c>
    </row>
    <row r="30" spans="1:128" s="120" customFormat="1" ht="16.5" thickBot="1" x14ac:dyDescent="0.25">
      <c r="A30" s="200" t="s">
        <v>112</v>
      </c>
      <c r="B30" s="201"/>
      <c r="C30" s="201"/>
      <c r="D30" s="201"/>
      <c r="E30" s="201"/>
      <c r="F30" s="201"/>
      <c r="G30" s="201"/>
      <c r="H30" s="201"/>
      <c r="I30" s="201"/>
      <c r="J30" s="201"/>
      <c r="K30" s="201"/>
      <c r="L30" s="201"/>
      <c r="M30" s="201"/>
      <c r="N30" s="201"/>
      <c r="O30" s="201"/>
      <c r="P30" s="202"/>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row>
    <row r="31" spans="1:128" s="120" customFormat="1" ht="16.5" thickBot="1" x14ac:dyDescent="0.25">
      <c r="A31" s="203" t="s">
        <v>111</v>
      </c>
      <c r="B31" s="204"/>
      <c r="C31" s="204"/>
      <c r="D31" s="204"/>
      <c r="E31" s="204"/>
      <c r="F31" s="204"/>
      <c r="G31" s="204"/>
      <c r="H31" s="204"/>
      <c r="I31" s="204"/>
      <c r="J31" s="204"/>
      <c r="K31" s="204"/>
      <c r="L31" s="204"/>
      <c r="M31" s="204"/>
      <c r="N31" s="204"/>
      <c r="O31" s="204"/>
      <c r="P31" s="205"/>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row>
  </sheetData>
  <mergeCells count="11">
    <mergeCell ref="A27:M27"/>
    <mergeCell ref="A28:M28"/>
    <mergeCell ref="A29:O29"/>
    <mergeCell ref="A30:P30"/>
    <mergeCell ref="A31:P31"/>
    <mergeCell ref="A26:M26"/>
    <mergeCell ref="A1:B4"/>
    <mergeCell ref="C1:M2"/>
    <mergeCell ref="N1:P4"/>
    <mergeCell ref="C3:M4"/>
    <mergeCell ref="A25:K25"/>
  </mergeCells>
  <printOptions horizontalCentered="1"/>
  <pageMargins left="0.7" right="0.7" top="0.75" bottom="0.75" header="0.3" footer="0.3"/>
  <pageSetup scale="42" fitToHeight="0" orientation="landscape" r:id="rId1"/>
  <colBreaks count="1" manualBreakCount="1">
    <brk id="1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252" t="s">
        <v>30</v>
      </c>
      <c r="M7" s="252"/>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H10*F10</f>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0">D11*(1+E11)</f>
        <v>286</v>
      </c>
      <c r="G11" s="23" t="s">
        <v>36</v>
      </c>
      <c r="H11" s="90">
        <v>4.5</v>
      </c>
      <c r="I11" s="91">
        <f>H11*F11</f>
        <v>1287</v>
      </c>
      <c r="J11" s="64" t="s">
        <v>41</v>
      </c>
      <c r="K11" s="23" t="s">
        <v>43</v>
      </c>
      <c r="L11" s="80"/>
      <c r="M11" s="80"/>
      <c r="N11" s="64">
        <f>130*2</f>
        <v>260</v>
      </c>
    </row>
    <row r="12" spans="1:16" ht="31.5" x14ac:dyDescent="0.2">
      <c r="A12" s="28">
        <v>4</v>
      </c>
      <c r="B12" s="23" t="s">
        <v>34</v>
      </c>
      <c r="C12" s="92" t="s">
        <v>44</v>
      </c>
      <c r="D12" s="88">
        <v>160</v>
      </c>
      <c r="E12" s="89">
        <v>0.1</v>
      </c>
      <c r="F12" s="88">
        <f t="shared" si="0"/>
        <v>176</v>
      </c>
      <c r="G12" s="23" t="s">
        <v>36</v>
      </c>
      <c r="H12" s="90">
        <v>5</v>
      </c>
      <c r="I12" s="91">
        <f t="shared" ref="I12:I16" si="1">H12*F12</f>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0"/>
        <v>330</v>
      </c>
      <c r="G13" s="23" t="s">
        <v>36</v>
      </c>
      <c r="H13" s="90">
        <v>4</v>
      </c>
      <c r="I13" s="91">
        <f>H13*F13</f>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0"/>
        <v>16214.000000000002</v>
      </c>
      <c r="G14" s="23" t="s">
        <v>36</v>
      </c>
      <c r="H14" s="90">
        <v>4</v>
      </c>
      <c r="I14" s="91">
        <f>H14*F14</f>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0"/>
        <v>6325.0000000000009</v>
      </c>
      <c r="G15" s="23" t="s">
        <v>36</v>
      </c>
      <c r="H15" s="90">
        <v>2.5</v>
      </c>
      <c r="I15" s="91">
        <f>H15*F15</f>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0"/>
        <v>319</v>
      </c>
      <c r="G16" s="23" t="s">
        <v>36</v>
      </c>
      <c r="H16" s="90">
        <v>2</v>
      </c>
      <c r="I16" s="91">
        <f t="shared" si="1"/>
        <v>638</v>
      </c>
      <c r="J16" s="64" t="s">
        <v>45</v>
      </c>
      <c r="K16" s="23" t="s">
        <v>58</v>
      </c>
      <c r="L16" s="80">
        <v>20</v>
      </c>
      <c r="M16" s="94"/>
    </row>
    <row r="17" spans="1:14" s="95" customFormat="1" x14ac:dyDescent="0.2">
      <c r="A17" s="28">
        <v>8</v>
      </c>
      <c r="B17" s="23" t="s">
        <v>59</v>
      </c>
      <c r="C17" s="87" t="s">
        <v>60</v>
      </c>
      <c r="D17" s="96">
        <v>4130</v>
      </c>
      <c r="E17" s="89">
        <v>0.1</v>
      </c>
      <c r="F17" s="88">
        <f t="shared" si="0"/>
        <v>4543</v>
      </c>
      <c r="G17" s="23" t="s">
        <v>36</v>
      </c>
      <c r="H17" s="90">
        <v>3</v>
      </c>
      <c r="I17" s="91">
        <f>H17*F17</f>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0"/>
        <v>5880</v>
      </c>
      <c r="G18" s="23" t="s">
        <v>36</v>
      </c>
      <c r="H18" s="90">
        <v>2</v>
      </c>
      <c r="I18" s="91">
        <f>H18*F18</f>
        <v>11760</v>
      </c>
      <c r="J18" s="64" t="s">
        <v>64</v>
      </c>
      <c r="N18" s="95">
        <f>SUM(L9:M10)+SUM(L14:M14)</f>
        <v>5600</v>
      </c>
    </row>
    <row r="19" spans="1:14" s="95" customFormat="1" x14ac:dyDescent="0.2">
      <c r="A19" s="56">
        <v>10</v>
      </c>
      <c r="B19" s="102" t="s">
        <v>62</v>
      </c>
      <c r="C19" s="98" t="s">
        <v>65</v>
      </c>
      <c r="D19" s="99">
        <v>150</v>
      </c>
      <c r="E19" s="100">
        <v>0.1</v>
      </c>
      <c r="F19" s="101">
        <f t="shared" si="0"/>
        <v>165</v>
      </c>
      <c r="G19" s="102" t="s">
        <v>36</v>
      </c>
      <c r="H19" s="103">
        <v>2.2000000000000002</v>
      </c>
      <c r="I19" s="104">
        <f>H19*F19</f>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77EA8B72-0A51-40E1-816E-2F3587462CC2}">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COST SUMMARY</vt:lpstr>
      <vt:lpstr>BASE BID</vt:lpstr>
      <vt:lpstr>ALTERNATE #1</vt:lpstr>
      <vt:lpstr>ALTERNATE #2</vt:lpstr>
      <vt:lpstr>UJ</vt:lpstr>
      <vt:lpstr>DETAIL (2)</vt:lpstr>
      <vt:lpstr>'ALTERNATE #1'!Print_Area</vt:lpstr>
      <vt:lpstr>'ALTERNATE #2'!Print_Area</vt:lpstr>
      <vt:lpstr>'BASE BID'!Print_Area</vt:lpstr>
      <vt:lpstr>'COST SUMMARY'!Print_Area</vt:lpstr>
      <vt:lpstr>'DETAIL (2)'!Print_Area</vt:lpstr>
      <vt:lpstr>UJ!Print_Area</vt:lpstr>
      <vt:lpstr>'ALTERNATE #1'!Print_Titles</vt:lpstr>
      <vt:lpstr>'ALTERNATE #2'!Print_Titles</vt:lpstr>
      <vt:lpstr>'BASE BID'!Print_Titles</vt:lpstr>
      <vt:lpstr>'COST SUMMARY'!Print_Titles</vt:lpstr>
      <vt:lpstr>'DETAIL (2)'!Print_Titles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{77EA8B72-0A51-40E1-816E-2F3587462CC2}</vt:lpwstr>
  </property>
</Properties>
</file>